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style8.xml" ContentType="application/vnd.ms-office.chartsty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style6.xml" ContentType="application/vnd.ms-office.chartsty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olors9.xml" ContentType="application/vnd.ms-office.chartcolorstyle+xml"/>
  <Override PartName="/xl/charts/style2.xml" ContentType="application/vnd.ms-office.chartstyle+xml"/>
  <Override PartName="/xl/charts/colors13.xml" ContentType="application/vnd.ms-office.chartcolorstyle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/colors10.xml" ContentType="application/vnd.ms-office.chartcolorstyle+xml"/>
  <Override PartName="/xl/charts/style10.xml" ContentType="application/vnd.ms-office.chartstyle+xml"/>
  <Override PartName="/xl/charts/style11.xml" ContentType="application/vnd.ms-office.chartstyle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120" activeTab="1"/>
  </bookViews>
  <sheets>
    <sheet name="кир дол" sheetId="9" r:id="rId1"/>
    <sheet name="киреше динамикасы" sheetId="12" r:id="rId2"/>
    <sheet name="киреше 2023ж диограмма" sheetId="14" r:id="rId3"/>
    <sheet name="киреше 2024 диограмма" sheetId="15" r:id="rId4"/>
    <sheet name="киреше 2025 диограмма" sheetId="16" r:id="rId5"/>
    <sheet name="киреше 2026 диограмма" sheetId="17" r:id="rId6"/>
    <sheet name="кирешенин долбоору 2027-ж." sheetId="25" r:id="rId7"/>
    <sheet name="чыг долбоор 2 уточненный " sheetId="3" r:id="rId8"/>
    <sheet name="Чыгашанын долбоорунун анализи" sheetId="23" r:id="rId9"/>
    <sheet name="чыгаша 2022 диограмма" sheetId="18" r:id="rId10"/>
    <sheet name="чыгаша 2023 диограмма" sheetId="19" r:id="rId11"/>
    <sheet name="чыгаша 2024 диограмма" sheetId="20" r:id="rId12"/>
    <sheet name="чыгаша 2025-ж. диаграмма" sheetId="24" r:id="rId13"/>
    <sheet name="чыгаша 2026 диограмма" sheetId="21" r:id="rId14"/>
    <sheet name="чыгаша 2027 диограмма" sheetId="22" r:id="rId15"/>
  </sheets>
  <calcPr calcId="162913"/>
</workbook>
</file>

<file path=xl/calcChain.xml><?xml version="1.0" encoding="utf-8"?>
<calcChain xmlns="http://schemas.openxmlformats.org/spreadsheetml/2006/main">
  <c r="H292" i="9"/>
  <c r="H289"/>
  <c r="H288" s="1"/>
  <c r="H287" s="1"/>
  <c r="H282"/>
  <c r="H281"/>
  <c r="H280" s="1"/>
  <c r="H277"/>
  <c r="H274"/>
  <c r="H273"/>
  <c r="H272" s="1"/>
  <c r="H265"/>
  <c r="H264" s="1"/>
  <c r="H263" s="1"/>
  <c r="H253"/>
  <c r="H248"/>
  <c r="H244"/>
  <c r="H239"/>
  <c r="H234"/>
  <c r="H233"/>
  <c r="H228"/>
  <c r="H218"/>
  <c r="H217" s="1"/>
  <c r="H216" s="1"/>
  <c r="H212"/>
  <c r="H201"/>
  <c r="H199" s="1"/>
  <c r="H198" s="1"/>
  <c r="H197" s="1"/>
  <c r="H193"/>
  <c r="H192" s="1"/>
  <c r="H188"/>
  <c r="H187" s="1"/>
  <c r="H186" s="1"/>
  <c r="H148"/>
  <c r="H86"/>
  <c r="H51"/>
  <c r="H49"/>
  <c r="H48" s="1"/>
  <c r="H47" s="1"/>
  <c r="H43"/>
  <c r="H42"/>
  <c r="H39"/>
  <c r="H38"/>
  <c r="H34"/>
  <c r="H33"/>
  <c r="H32" s="1"/>
  <c r="H30"/>
  <c r="H27"/>
  <c r="H25"/>
  <c r="H24" s="1"/>
  <c r="H21"/>
  <c r="H19"/>
  <c r="H16"/>
  <c r="H15" s="1"/>
  <c r="H14" s="1"/>
  <c r="H13" s="1"/>
  <c r="H12" s="1"/>
  <c r="H11" s="1"/>
  <c r="H10" s="1"/>
  <c r="E124" i="3" l="1"/>
  <c r="D124"/>
  <c r="D36"/>
  <c r="E16" i="9"/>
  <c r="E19"/>
  <c r="E21"/>
  <c r="E25"/>
  <c r="E24" s="1"/>
  <c r="E27"/>
  <c r="E30"/>
  <c r="E34"/>
  <c r="E39"/>
  <c r="E38" s="1"/>
  <c r="E33" s="1"/>
  <c r="E43"/>
  <c r="E42" s="1"/>
  <c r="E49"/>
  <c r="E51"/>
  <c r="E86"/>
  <c r="E148"/>
  <c r="E188"/>
  <c r="E187" s="1"/>
  <c r="E193"/>
  <c r="E192" s="1"/>
  <c r="E201"/>
  <c r="E212"/>
  <c r="E218"/>
  <c r="E228"/>
  <c r="E234"/>
  <c r="E239"/>
  <c r="E244"/>
  <c r="E248"/>
  <c r="E253"/>
  <c r="E265"/>
  <c r="E264" s="1"/>
  <c r="E263" s="1"/>
  <c r="E274"/>
  <c r="E277"/>
  <c r="E282"/>
  <c r="E281" s="1"/>
  <c r="E280" s="1"/>
  <c r="E289"/>
  <c r="E288" s="1"/>
  <c r="E287" s="1"/>
  <c r="E292"/>
  <c r="G292"/>
  <c r="F292"/>
  <c r="D292"/>
  <c r="C292"/>
  <c r="G289"/>
  <c r="F289"/>
  <c r="D289"/>
  <c r="D288" s="1"/>
  <c r="D287" s="1"/>
  <c r="C289"/>
  <c r="C288" s="1"/>
  <c r="C287" s="1"/>
  <c r="G288"/>
  <c r="F288"/>
  <c r="G287"/>
  <c r="F287"/>
  <c r="G282"/>
  <c r="F282"/>
  <c r="D282"/>
  <c r="C282"/>
  <c r="G281"/>
  <c r="F281"/>
  <c r="D281"/>
  <c r="D280" s="1"/>
  <c r="C281"/>
  <c r="C280" s="1"/>
  <c r="G280"/>
  <c r="F280"/>
  <c r="G277"/>
  <c r="F277"/>
  <c r="D277"/>
  <c r="C277"/>
  <c r="G274"/>
  <c r="F274"/>
  <c r="D274"/>
  <c r="C274"/>
  <c r="G273"/>
  <c r="F273"/>
  <c r="D273"/>
  <c r="C273"/>
  <c r="G272"/>
  <c r="F272"/>
  <c r="D272"/>
  <c r="C272"/>
  <c r="G265"/>
  <c r="F265"/>
  <c r="D265"/>
  <c r="D264" s="1"/>
  <c r="D263" s="1"/>
  <c r="C265"/>
  <c r="C264" s="1"/>
  <c r="C263" s="1"/>
  <c r="G264"/>
  <c r="G263" s="1"/>
  <c r="F264"/>
  <c r="F263" s="1"/>
  <c r="G253"/>
  <c r="F253"/>
  <c r="D253"/>
  <c r="C253"/>
  <c r="G248"/>
  <c r="F248"/>
  <c r="D248"/>
  <c r="C248"/>
  <c r="G244"/>
  <c r="F244"/>
  <c r="D244"/>
  <c r="C244"/>
  <c r="G239"/>
  <c r="F239"/>
  <c r="D239"/>
  <c r="C239"/>
  <c r="G234"/>
  <c r="F234"/>
  <c r="D234"/>
  <c r="C234"/>
  <c r="G233"/>
  <c r="F233"/>
  <c r="D233"/>
  <c r="C233"/>
  <c r="G228"/>
  <c r="F228"/>
  <c r="D228"/>
  <c r="C228"/>
  <c r="G218"/>
  <c r="F218"/>
  <c r="D218"/>
  <c r="C218"/>
  <c r="G217"/>
  <c r="F217"/>
  <c r="D217"/>
  <c r="C217"/>
  <c r="G216"/>
  <c r="F216"/>
  <c r="D216"/>
  <c r="C216"/>
  <c r="G212"/>
  <c r="F212"/>
  <c r="D212"/>
  <c r="C212"/>
  <c r="G201"/>
  <c r="F201"/>
  <c r="D201"/>
  <c r="C201"/>
  <c r="G199"/>
  <c r="F199"/>
  <c r="D199"/>
  <c r="G198"/>
  <c r="F198"/>
  <c r="D198"/>
  <c r="G193"/>
  <c r="F193"/>
  <c r="D193"/>
  <c r="D192" s="1"/>
  <c r="D186" s="1"/>
  <c r="C193"/>
  <c r="C192" s="1"/>
  <c r="G192"/>
  <c r="G186" s="1"/>
  <c r="F192"/>
  <c r="G188"/>
  <c r="F188"/>
  <c r="D188"/>
  <c r="C188"/>
  <c r="G187"/>
  <c r="F187"/>
  <c r="D187"/>
  <c r="C187"/>
  <c r="F186"/>
  <c r="G148"/>
  <c r="F148"/>
  <c r="D148"/>
  <c r="C148"/>
  <c r="C86"/>
  <c r="G86"/>
  <c r="F86"/>
  <c r="D86"/>
  <c r="G51"/>
  <c r="F51"/>
  <c r="D51"/>
  <c r="C51"/>
  <c r="G49"/>
  <c r="F49"/>
  <c r="D49"/>
  <c r="C49"/>
  <c r="G48"/>
  <c r="F48"/>
  <c r="D48"/>
  <c r="C48"/>
  <c r="G43"/>
  <c r="F43"/>
  <c r="D43"/>
  <c r="C43"/>
  <c r="C42" s="1"/>
  <c r="G42"/>
  <c r="F42"/>
  <c r="D42"/>
  <c r="G39"/>
  <c r="F39"/>
  <c r="D39"/>
  <c r="C39"/>
  <c r="C38" s="1"/>
  <c r="G38"/>
  <c r="F38"/>
  <c r="D38"/>
  <c r="G34"/>
  <c r="F34"/>
  <c r="D34"/>
  <c r="D33" s="1"/>
  <c r="D32" s="1"/>
  <c r="C34"/>
  <c r="G33"/>
  <c r="F33"/>
  <c r="G32"/>
  <c r="F32"/>
  <c r="G30"/>
  <c r="F30"/>
  <c r="D30"/>
  <c r="C30"/>
  <c r="G27"/>
  <c r="F27"/>
  <c r="D27"/>
  <c r="C27"/>
  <c r="G25"/>
  <c r="F25"/>
  <c r="D25"/>
  <c r="C25"/>
  <c r="C24" s="1"/>
  <c r="G24"/>
  <c r="F24"/>
  <c r="G21"/>
  <c r="F21"/>
  <c r="D21"/>
  <c r="C21"/>
  <c r="G19"/>
  <c r="F19"/>
  <c r="D19"/>
  <c r="C19"/>
  <c r="G16"/>
  <c r="F16"/>
  <c r="F15" s="1"/>
  <c r="F14" s="1"/>
  <c r="D16"/>
  <c r="C16"/>
  <c r="G15"/>
  <c r="D15"/>
  <c r="C15"/>
  <c r="G14"/>
  <c r="F197" l="1"/>
  <c r="G197"/>
  <c r="D197"/>
  <c r="C199"/>
  <c r="C198" s="1"/>
  <c r="C197" s="1"/>
  <c r="C186"/>
  <c r="C33"/>
  <c r="C32" s="1"/>
  <c r="D24"/>
  <c r="C14"/>
  <c r="F47"/>
  <c r="F13" s="1"/>
  <c r="F12" s="1"/>
  <c r="F11" s="1"/>
  <c r="F10" s="1"/>
  <c r="C47"/>
  <c r="C13" s="1"/>
  <c r="C12" s="1"/>
  <c r="C11" s="1"/>
  <c r="E48"/>
  <c r="E47" s="1"/>
  <c r="G47"/>
  <c r="D14"/>
  <c r="E32"/>
  <c r="G13"/>
  <c r="E273"/>
  <c r="E272" s="1"/>
  <c r="E233"/>
  <c r="E217"/>
  <c r="E199"/>
  <c r="E198" s="1"/>
  <c r="E186"/>
  <c r="E15"/>
  <c r="E14" s="1"/>
  <c r="D47"/>
  <c r="G12" l="1"/>
  <c r="G11" s="1"/>
  <c r="G10" s="1"/>
  <c r="E216"/>
  <c r="C10"/>
  <c r="E13"/>
  <c r="D13"/>
  <c r="D12" s="1"/>
  <c r="D11" s="1"/>
  <c r="D10" s="1"/>
  <c r="E197"/>
  <c r="E12" s="1"/>
  <c r="E11" s="1"/>
  <c r="E10" s="1"/>
  <c r="C15" i="3" l="1"/>
  <c r="C191" s="1"/>
  <c r="D211" l="1"/>
  <c r="D15"/>
  <c r="F124" l="1"/>
  <c r="G124"/>
  <c r="H124"/>
  <c r="C124"/>
  <c r="D146"/>
  <c r="E146"/>
  <c r="F146"/>
  <c r="G146"/>
  <c r="H146"/>
  <c r="C146"/>
  <c r="C211" l="1"/>
  <c r="E211"/>
  <c r="F211"/>
  <c r="G211"/>
  <c r="H211"/>
  <c r="C80"/>
  <c r="D80"/>
  <c r="E58"/>
  <c r="F58"/>
  <c r="G58"/>
  <c r="H58"/>
  <c r="D58"/>
  <c r="D191" s="1"/>
  <c r="D190" s="1"/>
  <c r="E80"/>
  <c r="F15" l="1"/>
  <c r="G15"/>
  <c r="H15"/>
  <c r="E15"/>
  <c r="E191" s="1"/>
  <c r="G191" l="1"/>
  <c r="G190" s="1"/>
  <c r="H191"/>
  <c r="H190" s="1"/>
  <c r="F191"/>
  <c r="F190" s="1"/>
  <c r="E14"/>
  <c r="E190"/>
  <c r="E168"/>
  <c r="F168"/>
  <c r="G168"/>
  <c r="H168"/>
  <c r="E102"/>
  <c r="F102"/>
  <c r="G102"/>
  <c r="H102"/>
  <c r="E36"/>
  <c r="F36"/>
  <c r="G36"/>
  <c r="H36"/>
  <c r="F14"/>
  <c r="G14"/>
  <c r="H14"/>
  <c r="D168"/>
  <c r="C168"/>
  <c r="C102"/>
  <c r="D102"/>
  <c r="C58"/>
  <c r="C36"/>
  <c r="D14"/>
  <c r="C14"/>
  <c r="C190" l="1"/>
</calcChain>
</file>

<file path=xl/sharedStrings.xml><?xml version="1.0" encoding="utf-8"?>
<sst xmlns="http://schemas.openxmlformats.org/spreadsheetml/2006/main" count="588" uniqueCount="281">
  <si>
    <t>статьялардын аталышы</t>
  </si>
  <si>
    <t>701. Жалпы багыттагы мамлекеттик кызмат</t>
  </si>
  <si>
    <t>Эмгек акы</t>
  </si>
  <si>
    <t>Социалдык фондко тогумдор</t>
  </si>
  <si>
    <t>Кызматтык сапарларга кеткен чыгымдар</t>
  </si>
  <si>
    <t>Суу учун акы толоо</t>
  </si>
  <si>
    <t>Электр энергия учун акы толоо</t>
  </si>
  <si>
    <t>Жылуулук энергиясы учун акы толоо</t>
  </si>
  <si>
    <t>Байланыш толомдору</t>
  </si>
  <si>
    <t>Унаа менен тейлоо кызматтары</t>
  </si>
  <si>
    <t>Имарат жана жай.ды учурдагы ондоо кызматтары</t>
  </si>
  <si>
    <t>Медициналык багыттагы медикамент алуу</t>
  </si>
  <si>
    <t>Тамак аш азыктарын алуу</t>
  </si>
  <si>
    <t xml:space="preserve">комур сатып алуу </t>
  </si>
  <si>
    <t>Учурдагы буюмдарды сатып алуу</t>
  </si>
  <si>
    <t>Бланкаларды  жасоо учун атайын каражаттар</t>
  </si>
  <si>
    <t>Башка тейлоо кызматтарына толоо</t>
  </si>
  <si>
    <t>Субсидиялар</t>
  </si>
  <si>
    <t xml:space="preserve">Элге социалдык жардам корсотуу  </t>
  </si>
  <si>
    <t>Резервдик фонд</t>
  </si>
  <si>
    <t xml:space="preserve">Атайын каражаттар учун </t>
  </si>
  <si>
    <t>Активдер жана милдеттемелер</t>
  </si>
  <si>
    <t xml:space="preserve">702.Коргоо </t>
  </si>
  <si>
    <t xml:space="preserve">703. Коомдук тартип жана коопсуздук </t>
  </si>
  <si>
    <t xml:space="preserve">704. Экономикалык суроолор </t>
  </si>
  <si>
    <t>706. Турак жай жана коммуналдык кызмат</t>
  </si>
  <si>
    <t>708. Эс алуу маданият жана дин</t>
  </si>
  <si>
    <t>709. Билим беруу</t>
  </si>
  <si>
    <t>710. Социалдык коргоо</t>
  </si>
  <si>
    <t>Элемент (8)</t>
  </si>
  <si>
    <t>Долбоор</t>
  </si>
  <si>
    <t>1</t>
  </si>
  <si>
    <t>Кирешелер</t>
  </si>
  <si>
    <t>11</t>
  </si>
  <si>
    <t>Салыктык кирешелер</t>
  </si>
  <si>
    <t>111</t>
  </si>
  <si>
    <t>Кирешеге жана пайдага салык</t>
  </si>
  <si>
    <t xml:space="preserve">Жеке жактар-КР нын резиденттеринен алынуучу киреше салыгы </t>
  </si>
  <si>
    <t xml:space="preserve">Салык агенти толоочу киреше салыгы </t>
  </si>
  <si>
    <t>Бирдиктуу салык декларациясы боюнча киреше салыгы</t>
  </si>
  <si>
    <t xml:space="preserve">Налог на доходы лиц-нерезидентов Кыргызской Республики </t>
  </si>
  <si>
    <t>Налог на прибыль</t>
  </si>
  <si>
    <t xml:space="preserve">Налог на прибыль </t>
  </si>
  <si>
    <t>Налог на проценты</t>
  </si>
  <si>
    <t>Чакан ишкердик субьектери учун бирдиктуу салык</t>
  </si>
  <si>
    <t>Патенттин негизинде салык</t>
  </si>
  <si>
    <t>Милдеттуу патенттин негизинде салык</t>
  </si>
  <si>
    <t>Ыктыярдуу патенттин негизинде салык</t>
  </si>
  <si>
    <t>Менчикке салык</t>
  </si>
  <si>
    <t>Мулкко салык</t>
  </si>
  <si>
    <t xml:space="preserve">Кыймылсыз мулкко салык </t>
  </si>
  <si>
    <t>Ишкердик иши учун пайдаланылбаган кыймылсыз мулкко салык</t>
  </si>
  <si>
    <t xml:space="preserve">2 - топтогу ишкердик иши учун пайдаланылган кыймылсыз мулкко салык  </t>
  </si>
  <si>
    <t xml:space="preserve">3 - топтогу ишкердик иши учун пайдаланылган кыймылсыз мулкко салык  </t>
  </si>
  <si>
    <t>Транспорттук каражаттарга салык</t>
  </si>
  <si>
    <t xml:space="preserve">Юридикалык жактардын транспорттук каражаттарына салык </t>
  </si>
  <si>
    <t xml:space="preserve">Жеке жактардын транспорттук каражаттарына салык </t>
  </si>
  <si>
    <t xml:space="preserve">Жер салыгы </t>
  </si>
  <si>
    <t xml:space="preserve">Короо жанындагы жана дачалык жер участокторун пайдалануу учун жер салыгы </t>
  </si>
  <si>
    <t xml:space="preserve">Айыл чарба жерлерин пайдалануу учун жер салыгы </t>
  </si>
  <si>
    <t xml:space="preserve">Калктуу конуштардын жерлерине жана айыл чарба багытында болбогон жерлерди пайдалануу учун жер салыгы </t>
  </si>
  <si>
    <t>Товарларга жана кызмат корсотуулорго салыктар</t>
  </si>
  <si>
    <t>Налог на добавленную стоимость (НДС)</t>
  </si>
  <si>
    <t>НДС на товары и услуги, производимые на территории Кыргызской Республики</t>
  </si>
  <si>
    <t>Сатуудан салык</t>
  </si>
  <si>
    <t>Налог за пользование автомобильными дорогами</t>
  </si>
  <si>
    <t>Отчисления для предупреждения и ликвидации чрезвычайных ситуаций</t>
  </si>
  <si>
    <t>Акцизный налог</t>
  </si>
  <si>
    <r>
      <t>Акцизный налог на товары, производимые</t>
    </r>
    <r>
      <rPr>
        <b/>
        <sz val="10"/>
        <rFont val="Times New Roman"/>
        <family val="1"/>
        <charset val="204"/>
      </rPr>
      <t xml:space="preserve"> или реализуемые</t>
    </r>
    <r>
      <rPr>
        <b/>
        <sz val="10"/>
        <color indexed="8"/>
        <rFont val="Times New Roman"/>
        <family val="1"/>
        <charset val="204"/>
      </rPr>
      <t xml:space="preserve"> на территории КР </t>
    </r>
  </si>
  <si>
    <t>Алкогольная продукция</t>
  </si>
  <si>
    <t>Вина</t>
  </si>
  <si>
    <t>Виноматериалы</t>
  </si>
  <si>
    <t xml:space="preserve">Спирт этиловый </t>
  </si>
  <si>
    <t>Водка и ликероводочные изделия</t>
  </si>
  <si>
    <t>Крепленые напитки, крепленые соки и бальзамы</t>
  </si>
  <si>
    <t>Коньяки</t>
  </si>
  <si>
    <t>Вино игристое, включая шампанское</t>
  </si>
  <si>
    <t>Пиво расфасованное</t>
  </si>
  <si>
    <t>Пиво нефасованное</t>
  </si>
  <si>
    <t>Табачные изделия</t>
  </si>
  <si>
    <t>Табачные изделия с фильтром</t>
  </si>
  <si>
    <t>Табачные изделия без фильтра</t>
  </si>
  <si>
    <t>Сигары и сигариллы</t>
  </si>
  <si>
    <t>Прочие изделия, содержащие табак, кроме табака ферментированного</t>
  </si>
  <si>
    <t>Нефтепродукты</t>
  </si>
  <si>
    <t>Бензин, легкие и средние дистилляты и прочие бензины</t>
  </si>
  <si>
    <t>Топливо реактивное</t>
  </si>
  <si>
    <t>Дизтопливо</t>
  </si>
  <si>
    <t>Мазут</t>
  </si>
  <si>
    <t>Масла и газоконденсат</t>
  </si>
  <si>
    <t>Нефть сырая и нефтепродукты сырые, полученные из битуминозных материалов</t>
  </si>
  <si>
    <t>Прочие подакцизные товары</t>
  </si>
  <si>
    <t>Налоги за пользование недрами</t>
  </si>
  <si>
    <t xml:space="preserve">Бонусы </t>
  </si>
  <si>
    <t>Горючие полезные ископаемые</t>
  </si>
  <si>
    <t>Нефть</t>
  </si>
  <si>
    <t>Газы горючие</t>
  </si>
  <si>
    <t>Уголь</t>
  </si>
  <si>
    <t>Прочие горючие полезные ископаемые</t>
  </si>
  <si>
    <t>Металлические полезные ископаемые</t>
  </si>
  <si>
    <t>Благородные металлы</t>
  </si>
  <si>
    <t>Ртуть</t>
  </si>
  <si>
    <t>Сурьма</t>
  </si>
  <si>
    <t>Олово, вольфрам</t>
  </si>
  <si>
    <t>Прочие металлы, не классифицированные выше</t>
  </si>
  <si>
    <t>Неметаллические полезные ископаемые</t>
  </si>
  <si>
    <t xml:space="preserve">Облицовочные камни </t>
  </si>
  <si>
    <t>Песок строительный</t>
  </si>
  <si>
    <t>Гипс</t>
  </si>
  <si>
    <t>Известняк, строительный камень</t>
  </si>
  <si>
    <t>Цветные камни (самоцветы)</t>
  </si>
  <si>
    <t>Прочие неметаллы, не классифицированные выше</t>
  </si>
  <si>
    <t>Подземные воды</t>
  </si>
  <si>
    <t>минеральные и пресные воды для розлива в качестве питьевой воды</t>
  </si>
  <si>
    <t>минеральные воды для бальнолечения</t>
  </si>
  <si>
    <t>термальные воды для отопления</t>
  </si>
  <si>
    <t>Роялти</t>
  </si>
  <si>
    <t>Минеральные и пресные воды для розлива в качестве питьевой воды</t>
  </si>
  <si>
    <t>Минеральные воды для бальнолечения</t>
  </si>
  <si>
    <t>Термальные воды для отопления</t>
  </si>
  <si>
    <t>Воды питьевые и технические</t>
  </si>
  <si>
    <t>Прочие подземные воды</t>
  </si>
  <si>
    <t>Таможенные платежи</t>
  </si>
  <si>
    <t>Таможенные платежи с ввозимой продукции</t>
  </si>
  <si>
    <t xml:space="preserve">Импортная таможенная пошлина </t>
  </si>
  <si>
    <t>Таможенный платеж по единым ставкам таможенных пошлин, налогов</t>
  </si>
  <si>
    <t>Совокупный таможенный платеж</t>
  </si>
  <si>
    <t>Таможенные платежи с вывозимой продукции</t>
  </si>
  <si>
    <t xml:space="preserve">Экспортная таможенная пошлина </t>
  </si>
  <si>
    <t>Таможенные сборы</t>
  </si>
  <si>
    <t>Сборы с иностранных автоперевозчиков</t>
  </si>
  <si>
    <t>Сборы за таможенное оформление, таможенное сопровождение</t>
  </si>
  <si>
    <t>Другие таможенные сборы и платежи</t>
  </si>
  <si>
    <t>Дагы башка салыктар жана жыйымдар</t>
  </si>
  <si>
    <t>Гранты местным бюджетам</t>
  </si>
  <si>
    <t>Выравнивающие гранты</t>
  </si>
  <si>
    <t>Стимулирующие гранты</t>
  </si>
  <si>
    <t>Средства, передаваемые по взаимным расчетам из местного бюджета</t>
  </si>
  <si>
    <t>Салыктык эмес кирешелер</t>
  </si>
  <si>
    <t>Доходы от собственности и проценты</t>
  </si>
  <si>
    <t>Калктуу конуштарда жер ижарасы учун акы</t>
  </si>
  <si>
    <t>Плата за аренду пастбищ</t>
  </si>
  <si>
    <t xml:space="preserve">Плата за аренду присельных пастбищ </t>
  </si>
  <si>
    <t>Плата за аренду пастбищ зоны интенсивного использования</t>
  </si>
  <si>
    <t xml:space="preserve">Плата за аренду отгонных пастбищ </t>
  </si>
  <si>
    <t>Жерди кайра болуштуруу фондунун жерлеринин ижарасы учун акы</t>
  </si>
  <si>
    <t>Плата за использование лесных ресурсов</t>
  </si>
  <si>
    <t>Плата за использование водных ресурсов</t>
  </si>
  <si>
    <t>Прочие платежи за использование природных активов</t>
  </si>
  <si>
    <t xml:space="preserve">Плата за аренду помещений, зданий и сооружений, находящихся в государственной собствености  </t>
  </si>
  <si>
    <t xml:space="preserve">Муниципалдык менчикте турган жайлардын, имараттардын жана курулуштардын ижара акысы </t>
  </si>
  <si>
    <t>Доходы от продажи товаров и оказания услуг</t>
  </si>
  <si>
    <t>Административные сборы и платежи</t>
  </si>
  <si>
    <t>Сборы и платежи</t>
  </si>
  <si>
    <t>Плата за выдачу лицензий</t>
  </si>
  <si>
    <t>Плата за выдачу сертификатов и других разрешительных документов</t>
  </si>
  <si>
    <t xml:space="preserve">Плата за право осуществления лотерейной деятельности </t>
  </si>
  <si>
    <t>Плата за регистрацию и перерегистрацию транспортных средств</t>
  </si>
  <si>
    <t>Пробирная плата</t>
  </si>
  <si>
    <t xml:space="preserve">Гостиничный налог </t>
  </si>
  <si>
    <t>Таштандыларды ташып чыгаруу учун жыйым</t>
  </si>
  <si>
    <t>Авто транспорт токтотуу учун жыйым</t>
  </si>
  <si>
    <t>налог на рекламу</t>
  </si>
  <si>
    <t>Юстиция органдары алуучу мамлекеттик алым</t>
  </si>
  <si>
    <t>Государственная пошлина, взимаемая судебными органами</t>
  </si>
  <si>
    <t>14235100</t>
  </si>
  <si>
    <t>14235200</t>
  </si>
  <si>
    <t>14235300</t>
  </si>
  <si>
    <t>14235400</t>
  </si>
  <si>
    <t>14235500</t>
  </si>
  <si>
    <t>14235600</t>
  </si>
  <si>
    <t>14235700</t>
  </si>
  <si>
    <t>14235800</t>
  </si>
  <si>
    <t xml:space="preserve">Акы толонуучу кызмат корсотуудон тушуулор </t>
  </si>
  <si>
    <t>Дагы башка салыктык эмес кирешелер</t>
  </si>
  <si>
    <t>Активдер жана милдеттенмелер</t>
  </si>
  <si>
    <t>Батирлерди сатуу</t>
  </si>
  <si>
    <t>Айыл -чарбасына жараксыз жерлерди сатуу</t>
  </si>
  <si>
    <t>Айыл -чарбасына жараксыз жерлер</t>
  </si>
  <si>
    <t>ЖЕРГИЛИКТУУ БЮДЖЕТ</t>
  </si>
  <si>
    <t>Кирешелердин аталышы</t>
  </si>
  <si>
    <t xml:space="preserve">Кирешелер+активдер жана милдеттемелер </t>
  </si>
  <si>
    <t>Атайын режим боюнча салыктар</t>
  </si>
  <si>
    <t>Бирдиктуу салык боюнча тушуулор</t>
  </si>
  <si>
    <t>Кыймылдуу мулк салыгы</t>
  </si>
  <si>
    <t>Товарларга жана кызмат корсотуулорго жалпы салыктар</t>
  </si>
  <si>
    <t>Мамлекеттик башкаруу секторунун трансферттери</t>
  </si>
  <si>
    <t>Жергиликтуу бюджеттке гранттар</t>
  </si>
  <si>
    <t>Категориалдык гранттар</t>
  </si>
  <si>
    <t>Оз ара эсептешуулор боюнча  откорулуп берилуучу каражаттар</t>
  </si>
  <si>
    <t>Ижара акысы</t>
  </si>
  <si>
    <t>Калктуу конуштардагы жер ижарасы учун акы</t>
  </si>
  <si>
    <t>Мулк ижарасы учун акы</t>
  </si>
  <si>
    <t>Плата за аренду прочего имущества</t>
  </si>
  <si>
    <t>финансылык эмес активдер</t>
  </si>
  <si>
    <t>Имарат жайлар</t>
  </si>
  <si>
    <t>Продажа прочих зданий</t>
  </si>
  <si>
    <t>Кызыл-Кыя шаарынын жергиликтуу бюджетинин киреше болугунун</t>
  </si>
  <si>
    <t>(мин сом менен)</t>
  </si>
  <si>
    <t>Баардыгы атайын каражатсыз</t>
  </si>
  <si>
    <t>Буйумдук мулкторду,атайын кийимдерди алуу жана ондоо</t>
  </si>
  <si>
    <t xml:space="preserve">Кийим буюмдарын жана башка формадагы жана атайын кийимдерди сатып алуу, ондоо, тигуу. </t>
  </si>
  <si>
    <t>Баардык чыгашалар атайын каражат менен</t>
  </si>
  <si>
    <t>Аталышы</t>
  </si>
  <si>
    <t>Мэрия</t>
  </si>
  <si>
    <t>жалпысы</t>
  </si>
  <si>
    <t>Кенеш</t>
  </si>
  <si>
    <t>Караван АБ</t>
  </si>
  <si>
    <t>Кызыл-Кыя шаардык финансы башкармалыгынын башчысы</t>
  </si>
  <si>
    <t>2024ж долбоор</t>
  </si>
  <si>
    <t>2025ж долбоор</t>
  </si>
  <si>
    <t>(мин сом)</t>
  </si>
  <si>
    <t>2025ж</t>
  </si>
  <si>
    <t>2026ж</t>
  </si>
  <si>
    <t>Кирешелер+активдер жана милдеттемелер (жер сатуу)+трансферттер</t>
  </si>
  <si>
    <t>жогоруда класификацияланбаган дагы башка метал эместер</t>
  </si>
  <si>
    <t>ичуучу жана техникалык суулар</t>
  </si>
  <si>
    <t>Пайдалуу кен чыккан жерлерди иштетуу учун алынган лицензия учун акы</t>
  </si>
  <si>
    <t>Плата за использование природных ресурсов</t>
  </si>
  <si>
    <t>Алкоголдук продукцияны сатууга лицензия алган субьектерден жыйым</t>
  </si>
  <si>
    <t>Кызыл-Кыя шаардык финансы</t>
  </si>
  <si>
    <t>башкармалыгынын башчысы                                                                          К.Алимов.</t>
  </si>
  <si>
    <t>атк. Э.Токтосунов. (03657) 5-02-86</t>
  </si>
  <si>
    <t>2024ж</t>
  </si>
  <si>
    <t>2023ж аткарылганы</t>
  </si>
  <si>
    <t>2023-ж аткарылышы 236822,9</t>
  </si>
  <si>
    <t>2024-ж проект  213063,1</t>
  </si>
  <si>
    <t>Салыктык кирешелер 199457,8</t>
  </si>
  <si>
    <t>Атайын каражаттар 500,0</t>
  </si>
  <si>
    <t>Жер сатуудан киреше 2192,5</t>
  </si>
  <si>
    <t>Салыктык эмес кирешелер 12531,5</t>
  </si>
  <si>
    <t>Трансферттер 19948,6</t>
  </si>
  <si>
    <t>2026ж долбоор</t>
  </si>
  <si>
    <t xml:space="preserve">2023ж аткарылганы </t>
  </si>
  <si>
    <t>2023ж такталган планы</t>
  </si>
  <si>
    <t>2022ж аткарылышы</t>
  </si>
  <si>
    <t xml:space="preserve">Кызыл-Кыя шаарынын жергиликтуу бюджетинин чыгаша болугунун 2022-2023-жылдарга аткарылышы, </t>
  </si>
  <si>
    <t xml:space="preserve"> 2024-2025-2026-жылдарга долбоору боюнча маалымат.</t>
  </si>
  <si>
    <t>Салыктык кирешелер 198588,2</t>
  </si>
  <si>
    <t>Салыктык эмес кирешелер 13994,9</t>
  </si>
  <si>
    <t>Жер сатуудан киреше 480,0</t>
  </si>
  <si>
    <t>702 Коргонуу тармагы 1112,0</t>
  </si>
  <si>
    <t>706 Коммуналдык кызмат тармагы 101088,0</t>
  </si>
  <si>
    <t>708 Маданият жана спорт тармагы 2180,0</t>
  </si>
  <si>
    <t>710 Социалдык коргоо тармагы 2512,8</t>
  </si>
  <si>
    <t>701 Мамлекеттик кызмат тармагы 84523,8</t>
  </si>
  <si>
    <t>704 Экономикалык бөлүкчө 2000,0</t>
  </si>
  <si>
    <t>701 Мамлекеттик кызмат тармагы 106317,2</t>
  </si>
  <si>
    <t>702 Коргонуу тармагы 1608,1</t>
  </si>
  <si>
    <t>706 Коммуналдык кызмат тармагы 142577,4</t>
  </si>
  <si>
    <t>708 Маданият жана спорт тармагы 1491,4</t>
  </si>
  <si>
    <t>710 Социалдык коргоо тармагы 2422,0</t>
  </si>
  <si>
    <t>701 Мамлекеттик кызмат тармагы 40138,2</t>
  </si>
  <si>
    <t>702 Коргонуу тармагы 1590,3</t>
  </si>
  <si>
    <t>704 Экономикалык бөлүкчө 82924,0</t>
  </si>
  <si>
    <t>706 Коммуналдык кызмат тармагы 32171,0</t>
  </si>
  <si>
    <t>708 Маданият жана спорт тармагы 1100,0</t>
  </si>
  <si>
    <t>710 Социалдык коргоо тармагы 2500,0</t>
  </si>
  <si>
    <t>701 Мамлекеттик кызмат тармагы 69168,1</t>
  </si>
  <si>
    <t>702 Коргонуу тармагы 1890,3</t>
  </si>
  <si>
    <t>704 Экономикалык бөлүкчө 53924,0</t>
  </si>
  <si>
    <t>701 Мамлекеттик кызмат тармагы 70158,0</t>
  </si>
  <si>
    <t>702 Коргонуу тармагы 1990,0</t>
  </si>
  <si>
    <t>Капиталдык салымдарга 52639,6 (Актив)</t>
  </si>
  <si>
    <t>2022-2023-жылдардын аткарылышы жана 2024-2025-2026-жылдарга долбоору.</t>
  </si>
  <si>
    <t>2027-ж проект 235492,5</t>
  </si>
  <si>
    <t>2026-ж проект 212807</t>
  </si>
  <si>
    <t>2024-ж бекитилген план  213063,1</t>
  </si>
  <si>
    <t>2023-ж аткарылышы 256916,1</t>
  </si>
  <si>
    <t>2025-ж долбоор 195101,6</t>
  </si>
  <si>
    <t>2026-ж долбоор 212807</t>
  </si>
  <si>
    <t>2027-ж долбоор 235492,5</t>
  </si>
  <si>
    <t>706 Коммуналдык кызмат тармагы 66519,4</t>
  </si>
  <si>
    <t>706 Коммуналдык кызмат тармагы 84224,6</t>
  </si>
  <si>
    <t>706 Коммуналдык кызмат тармагы 105820,5</t>
  </si>
  <si>
    <t>2025-ж проект 195101,6</t>
  </si>
  <si>
    <t>Салыктык кирешелер 180626,7</t>
  </si>
  <si>
    <t>Салыктык кирешелер198332,1</t>
  </si>
  <si>
    <t>Салыктык кирешелер221017,9</t>
  </si>
  <si>
    <t>2027ж</t>
  </si>
  <si>
    <t>К. Алимов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</si>
</sst>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97_Oktom_Times"/>
      <family val="1"/>
    </font>
    <font>
      <sz val="9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165" fontId="11" fillId="0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2" fillId="3" borderId="1" xfId="0" applyNumberFormat="1" applyFont="1" applyFill="1" applyBorder="1" applyAlignment="1" applyProtection="1">
      <alignment horizontal="left" vertical="center" wrapText="1"/>
    </xf>
    <xf numFmtId="0" fontId="12" fillId="3" borderId="1" xfId="0" applyFont="1" applyFill="1" applyBorder="1" applyAlignment="1" applyProtection="1">
      <alignment horizontal="left" vertical="center" wrapText="1"/>
    </xf>
    <xf numFmtId="49" fontId="12" fillId="3" borderId="1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 applyProtection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/>
    <xf numFmtId="0" fontId="15" fillId="3" borderId="1" xfId="0" applyFont="1" applyFill="1" applyBorder="1" applyAlignment="1">
      <alignment wrapText="1"/>
    </xf>
    <xf numFmtId="0" fontId="0" fillId="0" borderId="0" xfId="0" applyFont="1"/>
    <xf numFmtId="0" fontId="16" fillId="0" borderId="0" xfId="0" applyFont="1"/>
    <xf numFmtId="0" fontId="1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4" fillId="0" borderId="0" xfId="0" applyNumberFormat="1" applyFont="1" applyAlignment="1">
      <alignment vertical="center"/>
    </xf>
    <xf numFmtId="0" fontId="18" fillId="0" borderId="0" xfId="0" applyFont="1"/>
    <xf numFmtId="0" fontId="1" fillId="0" borderId="0" xfId="0" applyFont="1"/>
    <xf numFmtId="0" fontId="17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textRotation="90" wrapText="1"/>
    </xf>
    <xf numFmtId="0" fontId="7" fillId="4" borderId="0" xfId="0" applyFont="1" applyFill="1" applyAlignment="1">
      <alignment vertical="center" wrapText="1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11" fillId="4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11" fillId="0" borderId="8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8" xfId="0" applyFont="1" applyFill="1" applyBorder="1" applyAlignment="1">
      <alignment horizontal="center" vertical="center" textRotation="90" wrapText="1"/>
    </xf>
    <xf numFmtId="165" fontId="11" fillId="0" borderId="3" xfId="0" applyNumberFormat="1" applyFont="1" applyFill="1" applyBorder="1" applyAlignment="1" applyProtection="1">
      <alignment horizontal="center" vertical="center" wrapText="1"/>
    </xf>
    <xf numFmtId="165" fontId="11" fillId="0" borderId="7" xfId="0" applyNumberFormat="1" applyFont="1" applyFill="1" applyBorder="1" applyAlignment="1" applyProtection="1">
      <alignment horizontal="center" vertical="center" wrapText="1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 applyProtection="1">
      <alignment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/>
              <a:t>Киреше бөлүгүнүн 2023 - 2027 жылдар аралыгындагы динамикасы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'киреше динамикасы'!$C$4:$C$8</c:f>
              <c:strCache>
                <c:ptCount val="5"/>
                <c:pt idx="0">
                  <c:v>2023-ж аткарылышы 236822,9</c:v>
                </c:pt>
                <c:pt idx="1">
                  <c:v>2024-ж проект  213063,1</c:v>
                </c:pt>
                <c:pt idx="2">
                  <c:v>2025-ж проект 195101,6</c:v>
                </c:pt>
                <c:pt idx="3">
                  <c:v>2026-ж проект 212807</c:v>
                </c:pt>
                <c:pt idx="4">
                  <c:v>2027-ж проект 235492,5</c:v>
                </c:pt>
              </c:strCache>
            </c:strRef>
          </c:cat>
          <c:val>
            <c:numRef>
              <c:f>'киреше динамикасы'!$D$4:$D$8</c:f>
              <c:numCache>
                <c:formatCode>0.0</c:formatCode>
                <c:ptCount val="5"/>
                <c:pt idx="0">
                  <c:v>236822.9</c:v>
                </c:pt>
                <c:pt idx="1">
                  <c:v>213063.1</c:v>
                </c:pt>
                <c:pt idx="2">
                  <c:v>195101.6</c:v>
                </c:pt>
                <c:pt idx="3">
                  <c:v>212807</c:v>
                </c:pt>
                <c:pt idx="4">
                  <c:v>235492.5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7-4CB1-83FB-72727F9D57D7}"/>
            </c:ext>
          </c:extLst>
        </c:ser>
        <c:dLbls/>
        <c:shape val="box"/>
        <c:axId val="57432320"/>
        <c:axId val="57434112"/>
        <c:axId val="0"/>
      </c:bar3DChart>
      <c:catAx>
        <c:axId val="574323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434112"/>
        <c:crosses val="autoZero"/>
        <c:auto val="1"/>
        <c:lblAlgn val="ctr"/>
        <c:lblOffset val="100"/>
      </c:catAx>
      <c:valAx>
        <c:axId val="57434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7432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2024-жылга чыгаша бөлүгүнүн долбоору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98-45C7-B017-09ACBB25C917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98-45C7-B017-09ACBB25C917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98-45C7-B017-09ACBB25C917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98-45C7-B017-09ACBB25C917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298-45C7-B017-09ACBB25C917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298-45C7-B017-09ACBB25C917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298-45C7-B017-09ACBB25C91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'чыгаша 2024 диограмма'!$B$3:$B$9</c:f>
              <c:strCache>
                <c:ptCount val="7"/>
                <c:pt idx="0">
                  <c:v>701 Мамлекеттик кызмат тармагы 40138,2</c:v>
                </c:pt>
                <c:pt idx="1">
                  <c:v>702 Коргонуу тармагы 1590,3</c:v>
                </c:pt>
                <c:pt idx="2">
                  <c:v>704 Экономикалык бөлүкчө 82924,0</c:v>
                </c:pt>
                <c:pt idx="3">
                  <c:v>706 Коммуналдык кызмат тармагы 32171,0</c:v>
                </c:pt>
                <c:pt idx="4">
                  <c:v>708 Маданият жана спорт тармагы 1100,0</c:v>
                </c:pt>
                <c:pt idx="5">
                  <c:v>710 Социалдык коргоо тармагы 2500,0</c:v>
                </c:pt>
                <c:pt idx="6">
                  <c:v>Капиталдык салымдарга 52639,6 (Актив)</c:v>
                </c:pt>
              </c:strCache>
            </c:strRef>
          </c:cat>
          <c:val>
            <c:numRef>
              <c:f>'чыгаша 2024 диограмма'!$C$3:$C$9</c:f>
              <c:numCache>
                <c:formatCode>General</c:formatCode>
                <c:ptCount val="7"/>
                <c:pt idx="0">
                  <c:v>40138.199999999997</c:v>
                </c:pt>
                <c:pt idx="1">
                  <c:v>1590.3</c:v>
                </c:pt>
                <c:pt idx="2" formatCode="0.0">
                  <c:v>82924</c:v>
                </c:pt>
                <c:pt idx="3" formatCode="0.0">
                  <c:v>32171</c:v>
                </c:pt>
                <c:pt idx="4" formatCode="0.0">
                  <c:v>1100</c:v>
                </c:pt>
                <c:pt idx="5" formatCode="0.0">
                  <c:v>2500</c:v>
                </c:pt>
                <c:pt idx="6" formatCode="0.0">
                  <c:v>52639.6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B8-49D3-BC13-BB905A50E629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936649721228843"/>
          <c:y val="0.18190976424890351"/>
          <c:w val="0.36248686327651003"/>
          <c:h val="0.529686749484901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</a:t>
            </a:r>
            <a:r>
              <a:rPr lang="ky-KG" sz="1800" b="1" i="0" baseline="0">
                <a:effectLst/>
              </a:rPr>
              <a:t>5</a:t>
            </a:r>
            <a:r>
              <a:rPr lang="ru-RU" sz="1800" b="1" i="0" baseline="0">
                <a:effectLst/>
              </a:rPr>
              <a:t>-жылга чыгаша бөлүгүнүн долбоорунун божомолу</a:t>
            </a:r>
            <a:endParaRPr lang="ru-RU">
              <a:effectLst/>
            </a:endParaRPr>
          </a:p>
        </c:rich>
      </c:tx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'чыгаша 2025-ж. диаграмма'!$B$4:$B$9</c:f>
              <c:strCache>
                <c:ptCount val="6"/>
                <c:pt idx="0">
                  <c:v>701 Мамлекеттик кызмат тармагы 69168,1</c:v>
                </c:pt>
                <c:pt idx="1">
                  <c:v>702 Коргонуу тармагы 1890,3</c:v>
                </c:pt>
                <c:pt idx="2">
                  <c:v>704 Экономикалык бөлүкчө 53924,0</c:v>
                </c:pt>
                <c:pt idx="3">
                  <c:v>706 Коммуналдык кызмат тармагы 66519,4</c:v>
                </c:pt>
                <c:pt idx="4">
                  <c:v>708 Маданият жана спорт тармагы 1100,0</c:v>
                </c:pt>
                <c:pt idx="5">
                  <c:v>710 Социалдык коргоо тармагы 2500,0</c:v>
                </c:pt>
              </c:strCache>
            </c:strRef>
          </c:cat>
          <c:val>
            <c:numRef>
              <c:f>'чыгаша 2025-ж. диаграмма'!$C$4:$C$9</c:f>
              <c:numCache>
                <c:formatCode>General</c:formatCode>
                <c:ptCount val="6"/>
                <c:pt idx="0">
                  <c:v>69168.100000000006</c:v>
                </c:pt>
                <c:pt idx="1">
                  <c:v>1890.3</c:v>
                </c:pt>
                <c:pt idx="2" formatCode="0.0">
                  <c:v>53924</c:v>
                </c:pt>
                <c:pt idx="3" formatCode="0.0">
                  <c:v>66519.399999999994</c:v>
                </c:pt>
                <c:pt idx="4" formatCode="0.0">
                  <c:v>1100</c:v>
                </c:pt>
                <c:pt idx="5" formatCode="0.0">
                  <c:v>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AF-4D5D-8DA0-0E271C814138}"/>
            </c:ext>
          </c:extLst>
        </c:ser>
        <c:dLbls/>
        <c:firstSliceAng val="0"/>
      </c:pie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</a:t>
            </a:r>
            <a:r>
              <a:rPr lang="en-US" sz="1800" b="1" i="0" baseline="0">
                <a:effectLst/>
              </a:rPr>
              <a:t>6</a:t>
            </a:r>
            <a:r>
              <a:rPr lang="ru-RU" sz="1800" b="1" i="0" baseline="0">
                <a:effectLst/>
              </a:rPr>
              <a:t>-жылга чыгаша бөлүгүнүн долбоорунун божомолу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20093765999989224"/>
          <c:y val="1.5209125475285174E-2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63-43CB-BD13-0DC8F93236D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63-43CB-BD13-0DC8F93236D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63-43CB-BD13-0DC8F93236D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63-43CB-BD13-0DC8F93236D9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C63-43CB-BD13-0DC8F93236D9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C63-43CB-BD13-0DC8F93236D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'чыгаша 2026 диограмма'!$B$3:$B$8</c:f>
              <c:strCache>
                <c:ptCount val="6"/>
                <c:pt idx="0">
                  <c:v>701 Мамлекеттик кызмат тармагы 69168,1</c:v>
                </c:pt>
                <c:pt idx="1">
                  <c:v>702 Коргонуу тармагы 1890,3</c:v>
                </c:pt>
                <c:pt idx="2">
                  <c:v>704 Экономикалык бөлүкчө 53924,0</c:v>
                </c:pt>
                <c:pt idx="3">
                  <c:v>706 Коммуналдык кызмат тармагы 84224,6</c:v>
                </c:pt>
                <c:pt idx="4">
                  <c:v>708 Маданият жана спорт тармагы 1100,0</c:v>
                </c:pt>
                <c:pt idx="5">
                  <c:v>710 Социалдык коргоо тармагы 2500,0</c:v>
                </c:pt>
              </c:strCache>
            </c:strRef>
          </c:cat>
          <c:val>
            <c:numRef>
              <c:f>'чыгаша 2026 диограмма'!$C$3:$C$8</c:f>
              <c:numCache>
                <c:formatCode>General</c:formatCode>
                <c:ptCount val="6"/>
                <c:pt idx="0">
                  <c:v>69168.100000000006</c:v>
                </c:pt>
                <c:pt idx="1">
                  <c:v>1890.3</c:v>
                </c:pt>
                <c:pt idx="2" formatCode="0.0">
                  <c:v>53924</c:v>
                </c:pt>
                <c:pt idx="3" formatCode="0.0">
                  <c:v>84224.6</c:v>
                </c:pt>
                <c:pt idx="4" formatCode="0.0">
                  <c:v>1100</c:v>
                </c:pt>
                <c:pt idx="5" formatCode="0.0">
                  <c:v>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86-4274-BB02-077B75C33DB3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555568130985684"/>
          <c:y val="0.16568542784144391"/>
          <c:w val="0.36623076632874696"/>
          <c:h val="0.50158307061712148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</a:t>
            </a:r>
            <a:r>
              <a:rPr lang="en-US" sz="1800" b="1" i="0" baseline="0">
                <a:effectLst/>
              </a:rPr>
              <a:t>7</a:t>
            </a:r>
            <a:r>
              <a:rPr lang="ru-RU" sz="1800" b="1" i="0" baseline="0">
                <a:effectLst/>
              </a:rPr>
              <a:t>-жылга чыгаша бөлүгүнүн долбоорунун божомолу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26-49AF-BC95-208B038141FB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26-49AF-BC95-208B038141FB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26-49AF-BC95-208B038141FB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26-49AF-BC95-208B038141FB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26-49AF-BC95-208B038141FB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26-49AF-BC95-208B038141F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'чыгаша 2027 диограмма'!$B$4:$B$9</c:f>
              <c:strCache>
                <c:ptCount val="6"/>
                <c:pt idx="0">
                  <c:v>701 Мамлекеттик кызмат тармагы 70158,0</c:v>
                </c:pt>
                <c:pt idx="1">
                  <c:v>702 Коргонуу тармагы 1990,0</c:v>
                </c:pt>
                <c:pt idx="2">
                  <c:v>704 Экономикалык бөлүкчө 53924,0</c:v>
                </c:pt>
                <c:pt idx="3">
                  <c:v>706 Коммуналдык кызмат тармагы 105820,5</c:v>
                </c:pt>
                <c:pt idx="4">
                  <c:v>708 Маданият жана спорт тармагы 1100,0</c:v>
                </c:pt>
                <c:pt idx="5">
                  <c:v>710 Социалдык коргоо тармагы 2500,0</c:v>
                </c:pt>
              </c:strCache>
            </c:strRef>
          </c:cat>
          <c:val>
            <c:numRef>
              <c:f>'чыгаша 2027 диограмма'!$C$4:$C$9</c:f>
              <c:numCache>
                <c:formatCode>General</c:formatCode>
                <c:ptCount val="6"/>
                <c:pt idx="0">
                  <c:v>70158</c:v>
                </c:pt>
                <c:pt idx="1">
                  <c:v>1990</c:v>
                </c:pt>
                <c:pt idx="2" formatCode="0.0">
                  <c:v>53924</c:v>
                </c:pt>
                <c:pt idx="3" formatCode="0.0">
                  <c:v>105820.5</c:v>
                </c:pt>
                <c:pt idx="4" formatCode="0.0">
                  <c:v>1100</c:v>
                </c:pt>
                <c:pt idx="5" formatCode="0.0">
                  <c:v>2500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CE-4E58-92C2-C415783BC56C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305313692350018"/>
          <c:y val="0.20682908754052806"/>
          <c:w val="0.35880851109277678"/>
          <c:h val="0.4660149246050126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2023-жылдын жергиликтүү</a:t>
            </a:r>
            <a:r>
              <a:rPr lang="ru-RU" baseline="0"/>
              <a:t> бюджетинин киреше бөлүгүнүн аткарылышы 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464505026494334E-2"/>
          <c:y val="0.15226190476190482"/>
          <c:w val="0.5425314465408807"/>
          <c:h val="0.82154761904761908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0F4-40CF-9F4E-5BFD6AF2E881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0F4-40CF-9F4E-5BFD6AF2E881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0F4-40CF-9F4E-5BFD6AF2E881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0F4-40CF-9F4E-5BFD6AF2E881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0F4-40CF-9F4E-5BFD6AF2E88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'киреше 2023ж диограмма'!$C$4:$C$8</c:f>
              <c:strCache>
                <c:ptCount val="5"/>
                <c:pt idx="0">
                  <c:v>Салыктык кирешелер 199457,8</c:v>
                </c:pt>
                <c:pt idx="1">
                  <c:v>Салыктык эмес кирешелер 12531,5</c:v>
                </c:pt>
                <c:pt idx="2">
                  <c:v>Атайын каражаттар 500,0</c:v>
                </c:pt>
                <c:pt idx="3">
                  <c:v>Жер сатуудан киреше 2192,5</c:v>
                </c:pt>
                <c:pt idx="4">
                  <c:v>Трансферттер 19948,6</c:v>
                </c:pt>
              </c:strCache>
            </c:strRef>
          </c:cat>
          <c:val>
            <c:numRef>
              <c:f>'киреше 2023ж диограмма'!$D$4:$D$8</c:f>
              <c:numCache>
                <c:formatCode>0.0</c:formatCode>
                <c:ptCount val="5"/>
                <c:pt idx="0">
                  <c:v>199457.8</c:v>
                </c:pt>
                <c:pt idx="1">
                  <c:v>14724</c:v>
                </c:pt>
                <c:pt idx="2">
                  <c:v>500</c:v>
                </c:pt>
                <c:pt idx="3">
                  <c:v>2192.5</c:v>
                </c:pt>
                <c:pt idx="4">
                  <c:v>19948.599999999999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34-4504-A113-34AF674270F1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16883791035268"/>
          <c:y val="0.19118972628421441"/>
          <c:w val="0.28547691268535841"/>
          <c:h val="0.63660854893138363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2024-жылдын жергиликтүү бюджетинин киреше бөлүгүнүн долбоору 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17-4149-9A74-DD9167F8D97A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17-4149-9A74-DD9167F8D97A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17-4149-9A74-DD9167F8D97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'киреше 2024 диограмма'!$B$4:$B$6</c:f>
              <c:strCache>
                <c:ptCount val="3"/>
                <c:pt idx="0">
                  <c:v>Салыктык кирешелер 198588,2</c:v>
                </c:pt>
                <c:pt idx="1">
                  <c:v>Салыктык эмес кирешелер 13994,9</c:v>
                </c:pt>
                <c:pt idx="2">
                  <c:v>Жер сатуудан киреше 480,0</c:v>
                </c:pt>
              </c:strCache>
            </c:strRef>
          </c:cat>
          <c:val>
            <c:numRef>
              <c:f>'киреше 2024 диограмма'!$C$4:$C$6</c:f>
              <c:numCache>
                <c:formatCode>0.0</c:formatCode>
                <c:ptCount val="3"/>
                <c:pt idx="0">
                  <c:v>198588.2</c:v>
                </c:pt>
                <c:pt idx="1">
                  <c:v>13994.9</c:v>
                </c:pt>
                <c:pt idx="2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D-4F6B-A6FE-A8EBA1F4B8D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072894057256939"/>
          <c:y val="0.19828301271382964"/>
          <c:w val="0.3012227696890003"/>
          <c:h val="0.4310245203290139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2025-жылдын жергиликтүү бюджетинин киреше бөлүгүнүн долбоору 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>
        <c:manualLayout>
          <c:xMode val="edge"/>
          <c:yMode val="edge"/>
          <c:x val="0.13692388451443574"/>
          <c:y val="0"/>
        </c:manualLayout>
      </c:layout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7E-4603-8AF2-E9F883EB99A5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97E-4603-8AF2-E9F883EB99A5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97E-4603-8AF2-E9F883EB99A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'киреше 2025 диограмма'!$B$4:$B$6</c:f>
              <c:strCache>
                <c:ptCount val="3"/>
                <c:pt idx="0">
                  <c:v>Салыктык кирешелер 180626,7</c:v>
                </c:pt>
                <c:pt idx="1">
                  <c:v>Салыктык эмес кирешелер 13994,9</c:v>
                </c:pt>
                <c:pt idx="2">
                  <c:v>Жер сатуудан киреше 480,0</c:v>
                </c:pt>
              </c:strCache>
            </c:strRef>
          </c:cat>
          <c:val>
            <c:numRef>
              <c:f>'киреше 2025 диограмма'!$C$4:$C$6</c:f>
              <c:numCache>
                <c:formatCode>0.0</c:formatCode>
                <c:ptCount val="3"/>
                <c:pt idx="0">
                  <c:v>180626.7</c:v>
                </c:pt>
                <c:pt idx="1">
                  <c:v>13994.9</c:v>
                </c:pt>
                <c:pt idx="2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FB-4A56-B705-D28E82D6991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165945881130362"/>
          <c:y val="0.20238505480932537"/>
          <c:w val="0.32021871377752914"/>
          <c:h val="0.43300746230250636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2026-жылдын жергиликтүү бюджетинин киреше бөлүгүнүн долбоору 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36A-ABEC-B0E695FF0DCD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36A-ABEC-B0E695FF0DCD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B-436A-ABEC-B0E695FF0DC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'киреше 2026 диограмма'!$B$4:$B$6</c:f>
              <c:strCache>
                <c:ptCount val="3"/>
                <c:pt idx="0">
                  <c:v>Салыктык кирешелер198332,1</c:v>
                </c:pt>
                <c:pt idx="1">
                  <c:v>Салыктык эмес кирешелер 13994,9</c:v>
                </c:pt>
                <c:pt idx="2">
                  <c:v>Жер сатуудан киреше 480,0</c:v>
                </c:pt>
              </c:strCache>
            </c:strRef>
          </c:cat>
          <c:val>
            <c:numRef>
              <c:f>'киреше 2026 диограмма'!$C$4:$C$6</c:f>
              <c:numCache>
                <c:formatCode>0.0</c:formatCode>
                <c:ptCount val="3"/>
                <c:pt idx="0">
                  <c:v>198332.1</c:v>
                </c:pt>
                <c:pt idx="1">
                  <c:v>13994.9</c:v>
                </c:pt>
                <c:pt idx="2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5-4F81-A3D0-F3E9C00136EF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57547573820552"/>
          <c:y val="0.22591446657403125"/>
          <c:w val="0.33441651625378671"/>
          <c:h val="0.40947805053780045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2027-жылдын жергиликтүү бюджетинин киреше бөлүгүнүн долбоору </a:t>
            </a:r>
            <a:endParaRPr lang="ru-RU">
              <a:effectLst/>
            </a:endParaRP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1810367454068222E-2"/>
          <c:y val="9.2477034120734866E-2"/>
          <c:w val="0.45284711286089241"/>
          <c:h val="0.7547451881014875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'кирешенин долбоору 2027-ж.'!$B$4:$B$6</c:f>
              <c:strCache>
                <c:ptCount val="3"/>
                <c:pt idx="0">
                  <c:v>Салыктык кирешелер221017,9</c:v>
                </c:pt>
                <c:pt idx="1">
                  <c:v>Салыктык эмес кирешелер 13994,9</c:v>
                </c:pt>
                <c:pt idx="2">
                  <c:v>Жер сатуудан киреше 480,0</c:v>
                </c:pt>
              </c:strCache>
            </c:strRef>
          </c:cat>
          <c:val>
            <c:numRef>
              <c:f>'кирешенин долбоору 2027-ж.'!$C$4:$C$6</c:f>
              <c:numCache>
                <c:formatCode>0.0</c:formatCode>
                <c:ptCount val="3"/>
                <c:pt idx="0">
                  <c:v>221017.9</c:v>
                </c:pt>
                <c:pt idx="1">
                  <c:v>13994.9</c:v>
                </c:pt>
                <c:pt idx="2">
                  <c:v>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DA-4C9F-B0DE-F58AE859C3C4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25" r="0.25" t="0.75000000000000011" header="0.30000000000000004" footer="0.30000000000000004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Жергиликтүү бюджеттин чыгаша бөлүгүнүн</a:t>
            </a:r>
            <a:r>
              <a:rPr lang="ru-RU" baseline="0"/>
              <a:t> 2023-жылга аткарылышы жана 2025-2027 жылдарга долбоору</a:t>
            </a:r>
            <a:r>
              <a:rPr lang="ru-RU"/>
              <a:t>      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stack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'Чыгашанын долбоорунун анализи'!$B$5:$B$9</c:f>
              <c:strCache>
                <c:ptCount val="5"/>
                <c:pt idx="0">
                  <c:v>2023-ж аткарылышы 256916,1</c:v>
                </c:pt>
                <c:pt idx="1">
                  <c:v>2024-ж бекитилген план  213063,1</c:v>
                </c:pt>
                <c:pt idx="2">
                  <c:v>2025-ж долбоор 195101,6</c:v>
                </c:pt>
                <c:pt idx="3">
                  <c:v>2026-ж долбоор 212807</c:v>
                </c:pt>
                <c:pt idx="4">
                  <c:v>2027-ж долбоор 235492,5</c:v>
                </c:pt>
              </c:strCache>
            </c:strRef>
          </c:cat>
          <c:val>
            <c:numRef>
              <c:f>'Чыгашанын долбоорунун анализи'!$C$5:$C$9</c:f>
              <c:numCache>
                <c:formatCode>0.0</c:formatCode>
                <c:ptCount val="5"/>
                <c:pt idx="0">
                  <c:v>256916.1</c:v>
                </c:pt>
                <c:pt idx="1">
                  <c:v>213063.1</c:v>
                </c:pt>
                <c:pt idx="2">
                  <c:v>195101.6</c:v>
                </c:pt>
                <c:pt idx="3">
                  <c:v>212807</c:v>
                </c:pt>
                <c:pt idx="4">
                  <c:v>235492.5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2-4A88-86AD-81D17C2B8FE2}"/>
            </c:ext>
          </c:extLst>
        </c:ser>
        <c:dLbls/>
        <c:overlap val="100"/>
        <c:axId val="112206592"/>
        <c:axId val="112208128"/>
      </c:barChart>
      <c:catAx>
        <c:axId val="1122065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208128"/>
        <c:crosses val="autoZero"/>
        <c:auto val="1"/>
        <c:lblAlgn val="ctr"/>
        <c:lblOffset val="100"/>
      </c:catAx>
      <c:valAx>
        <c:axId val="1122081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20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2022-жылга чыгаша</a:t>
            </a:r>
            <a:r>
              <a:rPr lang="ru-RU" baseline="0"/>
              <a:t> бөлүгүнүн аткарылышы</a:t>
            </a: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A64-46CC-89B1-AA5D19683950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64-46CC-89B1-AA5D19683950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64-46CC-89B1-AA5D19683950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A64-46CC-89B1-AA5D19683950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A64-46CC-89B1-AA5D1968395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'чыгаша 2022 диограмма'!$B$4:$B$8</c:f>
              <c:strCache>
                <c:ptCount val="5"/>
                <c:pt idx="0">
                  <c:v>701 Мамлекеттик кызмат тармагы 84523,8</c:v>
                </c:pt>
                <c:pt idx="1">
                  <c:v>702 Коргонуу тармагы 1112,0</c:v>
                </c:pt>
                <c:pt idx="2">
                  <c:v>706 Коммуналдык кызмат тармагы 101088,0</c:v>
                </c:pt>
                <c:pt idx="3">
                  <c:v>708 Маданият жана спорт тармагы 2180,0</c:v>
                </c:pt>
                <c:pt idx="4">
                  <c:v>710 Социалдык коргоо тармагы 2512,8</c:v>
                </c:pt>
              </c:strCache>
            </c:strRef>
          </c:cat>
          <c:val>
            <c:numRef>
              <c:f>'чыгаша 2022 диограмма'!$C$4:$C$8</c:f>
              <c:numCache>
                <c:formatCode>General</c:formatCode>
                <c:ptCount val="5"/>
                <c:pt idx="0">
                  <c:v>84523.8</c:v>
                </c:pt>
                <c:pt idx="1">
                  <c:v>1112</c:v>
                </c:pt>
                <c:pt idx="2">
                  <c:v>101088</c:v>
                </c:pt>
                <c:pt idx="3">
                  <c:v>2180</c:v>
                </c:pt>
                <c:pt idx="4">
                  <c:v>2512.8000000000002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08-44C9-AB00-4C6495B3493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91370396882207"/>
          <c:y val="0.16551432990262019"/>
          <c:w val="0.36300548795036996"/>
          <c:h val="0.48208724389297802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2023-жылга чыгаша бөлүгүнүн аткарылышы</a:t>
            </a:r>
            <a:endParaRPr lang="ru-RU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rich>
      </c:tx>
      <c:layout/>
      <c:spPr>
        <a:noFill/>
        <a:ln>
          <a:noFill/>
        </a:ln>
        <a:effectLst/>
      </c:spPr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FDF-4468-94B0-CFA4C5CA692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FDF-4468-94B0-CFA4C5CA692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FDF-4468-94B0-CFA4C5CA692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FDF-4468-94B0-CFA4C5CA6929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FDF-4468-94B0-CFA4C5CA6929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FDF-4468-94B0-CFA4C5CA692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'чыгаша 2023 диограмма'!$B$4:$B$9</c:f>
              <c:strCache>
                <c:ptCount val="6"/>
                <c:pt idx="0">
                  <c:v>701 Мамлекеттик кызмат тармагы 106317,2</c:v>
                </c:pt>
                <c:pt idx="1">
                  <c:v>702 Коргонуу тармагы 1608,1</c:v>
                </c:pt>
                <c:pt idx="2">
                  <c:v>704 Экономикалык бөлүкчө 2000,0</c:v>
                </c:pt>
                <c:pt idx="3">
                  <c:v>706 Коммуналдык кызмат тармагы 142577,4</c:v>
                </c:pt>
                <c:pt idx="4">
                  <c:v>708 Маданият жана спорт тармагы 1491,4</c:v>
                </c:pt>
                <c:pt idx="5">
                  <c:v>710 Социалдык коргоо тармагы 2422,0</c:v>
                </c:pt>
              </c:strCache>
            </c:strRef>
          </c:cat>
          <c:val>
            <c:numRef>
              <c:f>'чыгаша 2023 диограмма'!$C$4:$C$9</c:f>
              <c:numCache>
                <c:formatCode>General</c:formatCode>
                <c:ptCount val="6"/>
                <c:pt idx="0">
                  <c:v>106317.2</c:v>
                </c:pt>
                <c:pt idx="1">
                  <c:v>1608.1</c:v>
                </c:pt>
                <c:pt idx="2">
                  <c:v>2000</c:v>
                </c:pt>
                <c:pt idx="3">
                  <c:v>142577.4</c:v>
                </c:pt>
                <c:pt idx="4">
                  <c:v>1491.4</c:v>
                </c:pt>
                <c:pt idx="5">
                  <c:v>2422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1-496E-9D11-74B3672F8D60}"/>
            </c:ext>
          </c:extLst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17974102883964"/>
          <c:y val="0.2339898636930739"/>
          <c:w val="0.38012993582663934"/>
          <c:h val="0.46877240936598907"/>
        </c:manualLayout>
      </c:layout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593911</xdr:colOff>
      <xdr:row>2</xdr:row>
      <xdr:rowOff>123264</xdr:rowOff>
    </xdr:from>
    <xdr:to>
      <xdr:col>11</xdr:col>
      <xdr:colOff>67235</xdr:colOff>
      <xdr:row>28</xdr:row>
      <xdr:rowOff>156882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1</xdr:row>
      <xdr:rowOff>9526</xdr:rowOff>
    </xdr:from>
    <xdr:to>
      <xdr:col>11</xdr:col>
      <xdr:colOff>352425</xdr:colOff>
      <xdr:row>28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533401</xdr:colOff>
      <xdr:row>2</xdr:row>
      <xdr:rowOff>142874</xdr:rowOff>
    </xdr:from>
    <xdr:to>
      <xdr:col>14</xdr:col>
      <xdr:colOff>523876</xdr:colOff>
      <xdr:row>32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1</xdr:row>
      <xdr:rowOff>47625</xdr:rowOff>
    </xdr:from>
    <xdr:to>
      <xdr:col>11</xdr:col>
      <xdr:colOff>447676</xdr:colOff>
      <xdr:row>27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10</xdr:col>
      <xdr:colOff>342901</xdr:colOff>
      <xdr:row>25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</xdr:row>
      <xdr:rowOff>57150</xdr:rowOff>
    </xdr:from>
    <xdr:to>
      <xdr:col>18</xdr:col>
      <xdr:colOff>28575</xdr:colOff>
      <xdr:row>30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28574</xdr:rowOff>
    </xdr:from>
    <xdr:to>
      <xdr:col>13</xdr:col>
      <xdr:colOff>9525</xdr:colOff>
      <xdr:row>27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2</xdr:row>
      <xdr:rowOff>114300</xdr:rowOff>
    </xdr:from>
    <xdr:to>
      <xdr:col>13</xdr:col>
      <xdr:colOff>371476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38100</xdr:rowOff>
    </xdr:from>
    <xdr:to>
      <xdr:col>14</xdr:col>
      <xdr:colOff>95250</xdr:colOff>
      <xdr:row>27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190499</xdr:rowOff>
    </xdr:from>
    <xdr:to>
      <xdr:col>11</xdr:col>
      <xdr:colOff>85725</xdr:colOff>
      <xdr:row>32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185737</xdr:rowOff>
    </xdr:from>
    <xdr:to>
      <xdr:col>6</xdr:col>
      <xdr:colOff>542925</xdr:colOff>
      <xdr:row>16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2</xdr:row>
      <xdr:rowOff>76200</xdr:rowOff>
    </xdr:from>
    <xdr:to>
      <xdr:col>12</xdr:col>
      <xdr:colOff>133350</xdr:colOff>
      <xdr:row>28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</xdr:row>
      <xdr:rowOff>85725</xdr:rowOff>
    </xdr:from>
    <xdr:to>
      <xdr:col>12</xdr:col>
      <xdr:colOff>76200</xdr:colOff>
      <xdr:row>26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A298"/>
  <sheetViews>
    <sheetView topLeftCell="A8" zoomScale="85" zoomScaleNormal="85" workbookViewId="0">
      <selection activeCell="B194" sqref="B194"/>
    </sheetView>
  </sheetViews>
  <sheetFormatPr defaultRowHeight="15"/>
  <cols>
    <col min="1" max="1" width="9" style="9" customWidth="1"/>
    <col min="2" max="2" width="52.85546875" style="9" customWidth="1"/>
    <col min="3" max="3" width="13.28515625" style="9" customWidth="1"/>
    <col min="4" max="4" width="12.140625" style="9" customWidth="1"/>
    <col min="5" max="5" width="8.7109375" style="9" customWidth="1"/>
    <col min="6" max="6" width="8.85546875" style="9" bestFit="1" customWidth="1"/>
    <col min="7" max="8" width="9" style="9" customWidth="1"/>
    <col min="9" max="235" width="9.140625" style="8"/>
    <col min="252" max="252" width="9" customWidth="1"/>
    <col min="253" max="253" width="44.28515625" customWidth="1"/>
    <col min="254" max="255" width="0" hidden="1" customWidth="1"/>
    <col min="256" max="256" width="9.7109375" customWidth="1"/>
    <col min="257" max="257" width="9.140625" customWidth="1"/>
    <col min="258" max="258" width="7.28515625" customWidth="1"/>
    <col min="259" max="259" width="8.140625" customWidth="1"/>
    <col min="260" max="260" width="6.7109375" customWidth="1"/>
    <col min="261" max="261" width="7.28515625" customWidth="1"/>
    <col min="262" max="263" width="0" hidden="1" customWidth="1"/>
    <col min="508" max="508" width="9" customWidth="1"/>
    <col min="509" max="509" width="44.28515625" customWidth="1"/>
    <col min="510" max="511" width="0" hidden="1" customWidth="1"/>
    <col min="512" max="512" width="9.7109375" customWidth="1"/>
    <col min="513" max="513" width="9.140625" customWidth="1"/>
    <col min="514" max="514" width="7.28515625" customWidth="1"/>
    <col min="515" max="515" width="8.140625" customWidth="1"/>
    <col min="516" max="516" width="6.7109375" customWidth="1"/>
    <col min="517" max="517" width="7.28515625" customWidth="1"/>
    <col min="518" max="519" width="0" hidden="1" customWidth="1"/>
    <col min="764" max="764" width="9" customWidth="1"/>
    <col min="765" max="765" width="44.28515625" customWidth="1"/>
    <col min="766" max="767" width="0" hidden="1" customWidth="1"/>
    <col min="768" max="768" width="9.7109375" customWidth="1"/>
    <col min="769" max="769" width="9.140625" customWidth="1"/>
    <col min="770" max="770" width="7.28515625" customWidth="1"/>
    <col min="771" max="771" width="8.140625" customWidth="1"/>
    <col min="772" max="772" width="6.7109375" customWidth="1"/>
    <col min="773" max="773" width="7.28515625" customWidth="1"/>
    <col min="774" max="775" width="0" hidden="1" customWidth="1"/>
    <col min="1020" max="1020" width="9" customWidth="1"/>
    <col min="1021" max="1021" width="44.28515625" customWidth="1"/>
    <col min="1022" max="1023" width="0" hidden="1" customWidth="1"/>
    <col min="1024" max="1024" width="9.7109375" customWidth="1"/>
    <col min="1025" max="1025" width="9.140625" customWidth="1"/>
    <col min="1026" max="1026" width="7.28515625" customWidth="1"/>
    <col min="1027" max="1027" width="8.140625" customWidth="1"/>
    <col min="1028" max="1028" width="6.7109375" customWidth="1"/>
    <col min="1029" max="1029" width="7.28515625" customWidth="1"/>
    <col min="1030" max="1031" width="0" hidden="1" customWidth="1"/>
    <col min="1276" max="1276" width="9" customWidth="1"/>
    <col min="1277" max="1277" width="44.28515625" customWidth="1"/>
    <col min="1278" max="1279" width="0" hidden="1" customWidth="1"/>
    <col min="1280" max="1280" width="9.7109375" customWidth="1"/>
    <col min="1281" max="1281" width="9.140625" customWidth="1"/>
    <col min="1282" max="1282" width="7.28515625" customWidth="1"/>
    <col min="1283" max="1283" width="8.140625" customWidth="1"/>
    <col min="1284" max="1284" width="6.7109375" customWidth="1"/>
    <col min="1285" max="1285" width="7.28515625" customWidth="1"/>
    <col min="1286" max="1287" width="0" hidden="1" customWidth="1"/>
    <col min="1532" max="1532" width="9" customWidth="1"/>
    <col min="1533" max="1533" width="44.28515625" customWidth="1"/>
    <col min="1534" max="1535" width="0" hidden="1" customWidth="1"/>
    <col min="1536" max="1536" width="9.7109375" customWidth="1"/>
    <col min="1537" max="1537" width="9.140625" customWidth="1"/>
    <col min="1538" max="1538" width="7.28515625" customWidth="1"/>
    <col min="1539" max="1539" width="8.140625" customWidth="1"/>
    <col min="1540" max="1540" width="6.7109375" customWidth="1"/>
    <col min="1541" max="1541" width="7.28515625" customWidth="1"/>
    <col min="1542" max="1543" width="0" hidden="1" customWidth="1"/>
    <col min="1788" max="1788" width="9" customWidth="1"/>
    <col min="1789" max="1789" width="44.28515625" customWidth="1"/>
    <col min="1790" max="1791" width="0" hidden="1" customWidth="1"/>
    <col min="1792" max="1792" width="9.7109375" customWidth="1"/>
    <col min="1793" max="1793" width="9.140625" customWidth="1"/>
    <col min="1794" max="1794" width="7.28515625" customWidth="1"/>
    <col min="1795" max="1795" width="8.140625" customWidth="1"/>
    <col min="1796" max="1796" width="6.7109375" customWidth="1"/>
    <col min="1797" max="1797" width="7.28515625" customWidth="1"/>
    <col min="1798" max="1799" width="0" hidden="1" customWidth="1"/>
    <col min="2044" max="2044" width="9" customWidth="1"/>
    <col min="2045" max="2045" width="44.28515625" customWidth="1"/>
    <col min="2046" max="2047" width="0" hidden="1" customWidth="1"/>
    <col min="2048" max="2048" width="9.7109375" customWidth="1"/>
    <col min="2049" max="2049" width="9.140625" customWidth="1"/>
    <col min="2050" max="2050" width="7.28515625" customWidth="1"/>
    <col min="2051" max="2051" width="8.140625" customWidth="1"/>
    <col min="2052" max="2052" width="6.7109375" customWidth="1"/>
    <col min="2053" max="2053" width="7.28515625" customWidth="1"/>
    <col min="2054" max="2055" width="0" hidden="1" customWidth="1"/>
    <col min="2300" max="2300" width="9" customWidth="1"/>
    <col min="2301" max="2301" width="44.28515625" customWidth="1"/>
    <col min="2302" max="2303" width="0" hidden="1" customWidth="1"/>
    <col min="2304" max="2304" width="9.7109375" customWidth="1"/>
    <col min="2305" max="2305" width="9.140625" customWidth="1"/>
    <col min="2306" max="2306" width="7.28515625" customWidth="1"/>
    <col min="2307" max="2307" width="8.140625" customWidth="1"/>
    <col min="2308" max="2308" width="6.7109375" customWidth="1"/>
    <col min="2309" max="2309" width="7.28515625" customWidth="1"/>
    <col min="2310" max="2311" width="0" hidden="1" customWidth="1"/>
    <col min="2556" max="2556" width="9" customWidth="1"/>
    <col min="2557" max="2557" width="44.28515625" customWidth="1"/>
    <col min="2558" max="2559" width="0" hidden="1" customWidth="1"/>
    <col min="2560" max="2560" width="9.7109375" customWidth="1"/>
    <col min="2561" max="2561" width="9.140625" customWidth="1"/>
    <col min="2562" max="2562" width="7.28515625" customWidth="1"/>
    <col min="2563" max="2563" width="8.140625" customWidth="1"/>
    <col min="2564" max="2564" width="6.7109375" customWidth="1"/>
    <col min="2565" max="2565" width="7.28515625" customWidth="1"/>
    <col min="2566" max="2567" width="0" hidden="1" customWidth="1"/>
    <col min="2812" max="2812" width="9" customWidth="1"/>
    <col min="2813" max="2813" width="44.28515625" customWidth="1"/>
    <col min="2814" max="2815" width="0" hidden="1" customWidth="1"/>
    <col min="2816" max="2816" width="9.7109375" customWidth="1"/>
    <col min="2817" max="2817" width="9.140625" customWidth="1"/>
    <col min="2818" max="2818" width="7.28515625" customWidth="1"/>
    <col min="2819" max="2819" width="8.140625" customWidth="1"/>
    <col min="2820" max="2820" width="6.7109375" customWidth="1"/>
    <col min="2821" max="2821" width="7.28515625" customWidth="1"/>
    <col min="2822" max="2823" width="0" hidden="1" customWidth="1"/>
    <col min="3068" max="3068" width="9" customWidth="1"/>
    <col min="3069" max="3069" width="44.28515625" customWidth="1"/>
    <col min="3070" max="3071" width="0" hidden="1" customWidth="1"/>
    <col min="3072" max="3072" width="9.7109375" customWidth="1"/>
    <col min="3073" max="3073" width="9.140625" customWidth="1"/>
    <col min="3074" max="3074" width="7.28515625" customWidth="1"/>
    <col min="3075" max="3075" width="8.140625" customWidth="1"/>
    <col min="3076" max="3076" width="6.7109375" customWidth="1"/>
    <col min="3077" max="3077" width="7.28515625" customWidth="1"/>
    <col min="3078" max="3079" width="0" hidden="1" customWidth="1"/>
    <col min="3324" max="3324" width="9" customWidth="1"/>
    <col min="3325" max="3325" width="44.28515625" customWidth="1"/>
    <col min="3326" max="3327" width="0" hidden="1" customWidth="1"/>
    <col min="3328" max="3328" width="9.7109375" customWidth="1"/>
    <col min="3329" max="3329" width="9.140625" customWidth="1"/>
    <col min="3330" max="3330" width="7.28515625" customWidth="1"/>
    <col min="3331" max="3331" width="8.140625" customWidth="1"/>
    <col min="3332" max="3332" width="6.7109375" customWidth="1"/>
    <col min="3333" max="3333" width="7.28515625" customWidth="1"/>
    <col min="3334" max="3335" width="0" hidden="1" customWidth="1"/>
    <col min="3580" max="3580" width="9" customWidth="1"/>
    <col min="3581" max="3581" width="44.28515625" customWidth="1"/>
    <col min="3582" max="3583" width="0" hidden="1" customWidth="1"/>
    <col min="3584" max="3584" width="9.7109375" customWidth="1"/>
    <col min="3585" max="3585" width="9.140625" customWidth="1"/>
    <col min="3586" max="3586" width="7.28515625" customWidth="1"/>
    <col min="3587" max="3587" width="8.140625" customWidth="1"/>
    <col min="3588" max="3588" width="6.7109375" customWidth="1"/>
    <col min="3589" max="3589" width="7.28515625" customWidth="1"/>
    <col min="3590" max="3591" width="0" hidden="1" customWidth="1"/>
    <col min="3836" max="3836" width="9" customWidth="1"/>
    <col min="3837" max="3837" width="44.28515625" customWidth="1"/>
    <col min="3838" max="3839" width="0" hidden="1" customWidth="1"/>
    <col min="3840" max="3840" width="9.7109375" customWidth="1"/>
    <col min="3841" max="3841" width="9.140625" customWidth="1"/>
    <col min="3842" max="3842" width="7.28515625" customWidth="1"/>
    <col min="3843" max="3843" width="8.140625" customWidth="1"/>
    <col min="3844" max="3844" width="6.7109375" customWidth="1"/>
    <col min="3845" max="3845" width="7.28515625" customWidth="1"/>
    <col min="3846" max="3847" width="0" hidden="1" customWidth="1"/>
    <col min="4092" max="4092" width="9" customWidth="1"/>
    <col min="4093" max="4093" width="44.28515625" customWidth="1"/>
    <col min="4094" max="4095" width="0" hidden="1" customWidth="1"/>
    <col min="4096" max="4096" width="9.7109375" customWidth="1"/>
    <col min="4097" max="4097" width="9.140625" customWidth="1"/>
    <col min="4098" max="4098" width="7.28515625" customWidth="1"/>
    <col min="4099" max="4099" width="8.140625" customWidth="1"/>
    <col min="4100" max="4100" width="6.7109375" customWidth="1"/>
    <col min="4101" max="4101" width="7.28515625" customWidth="1"/>
    <col min="4102" max="4103" width="0" hidden="1" customWidth="1"/>
    <col min="4348" max="4348" width="9" customWidth="1"/>
    <col min="4349" max="4349" width="44.28515625" customWidth="1"/>
    <col min="4350" max="4351" width="0" hidden="1" customWidth="1"/>
    <col min="4352" max="4352" width="9.7109375" customWidth="1"/>
    <col min="4353" max="4353" width="9.140625" customWidth="1"/>
    <col min="4354" max="4354" width="7.28515625" customWidth="1"/>
    <col min="4355" max="4355" width="8.140625" customWidth="1"/>
    <col min="4356" max="4356" width="6.7109375" customWidth="1"/>
    <col min="4357" max="4357" width="7.28515625" customWidth="1"/>
    <col min="4358" max="4359" width="0" hidden="1" customWidth="1"/>
    <col min="4604" max="4604" width="9" customWidth="1"/>
    <col min="4605" max="4605" width="44.28515625" customWidth="1"/>
    <col min="4606" max="4607" width="0" hidden="1" customWidth="1"/>
    <col min="4608" max="4608" width="9.7109375" customWidth="1"/>
    <col min="4609" max="4609" width="9.140625" customWidth="1"/>
    <col min="4610" max="4610" width="7.28515625" customWidth="1"/>
    <col min="4611" max="4611" width="8.140625" customWidth="1"/>
    <col min="4612" max="4612" width="6.7109375" customWidth="1"/>
    <col min="4613" max="4613" width="7.28515625" customWidth="1"/>
    <col min="4614" max="4615" width="0" hidden="1" customWidth="1"/>
    <col min="4860" max="4860" width="9" customWidth="1"/>
    <col min="4861" max="4861" width="44.28515625" customWidth="1"/>
    <col min="4862" max="4863" width="0" hidden="1" customWidth="1"/>
    <col min="4864" max="4864" width="9.7109375" customWidth="1"/>
    <col min="4865" max="4865" width="9.140625" customWidth="1"/>
    <col min="4866" max="4866" width="7.28515625" customWidth="1"/>
    <col min="4867" max="4867" width="8.140625" customWidth="1"/>
    <col min="4868" max="4868" width="6.7109375" customWidth="1"/>
    <col min="4869" max="4869" width="7.28515625" customWidth="1"/>
    <col min="4870" max="4871" width="0" hidden="1" customWidth="1"/>
    <col min="5116" max="5116" width="9" customWidth="1"/>
    <col min="5117" max="5117" width="44.28515625" customWidth="1"/>
    <col min="5118" max="5119" width="0" hidden="1" customWidth="1"/>
    <col min="5120" max="5120" width="9.7109375" customWidth="1"/>
    <col min="5121" max="5121" width="9.140625" customWidth="1"/>
    <col min="5122" max="5122" width="7.28515625" customWidth="1"/>
    <col min="5123" max="5123" width="8.140625" customWidth="1"/>
    <col min="5124" max="5124" width="6.7109375" customWidth="1"/>
    <col min="5125" max="5125" width="7.28515625" customWidth="1"/>
    <col min="5126" max="5127" width="0" hidden="1" customWidth="1"/>
    <col min="5372" max="5372" width="9" customWidth="1"/>
    <col min="5373" max="5373" width="44.28515625" customWidth="1"/>
    <col min="5374" max="5375" width="0" hidden="1" customWidth="1"/>
    <col min="5376" max="5376" width="9.7109375" customWidth="1"/>
    <col min="5377" max="5377" width="9.140625" customWidth="1"/>
    <col min="5378" max="5378" width="7.28515625" customWidth="1"/>
    <col min="5379" max="5379" width="8.140625" customWidth="1"/>
    <col min="5380" max="5380" width="6.7109375" customWidth="1"/>
    <col min="5381" max="5381" width="7.28515625" customWidth="1"/>
    <col min="5382" max="5383" width="0" hidden="1" customWidth="1"/>
    <col min="5628" max="5628" width="9" customWidth="1"/>
    <col min="5629" max="5629" width="44.28515625" customWidth="1"/>
    <col min="5630" max="5631" width="0" hidden="1" customWidth="1"/>
    <col min="5632" max="5632" width="9.7109375" customWidth="1"/>
    <col min="5633" max="5633" width="9.140625" customWidth="1"/>
    <col min="5634" max="5634" width="7.28515625" customWidth="1"/>
    <col min="5635" max="5635" width="8.140625" customWidth="1"/>
    <col min="5636" max="5636" width="6.7109375" customWidth="1"/>
    <col min="5637" max="5637" width="7.28515625" customWidth="1"/>
    <col min="5638" max="5639" width="0" hidden="1" customWidth="1"/>
    <col min="5884" max="5884" width="9" customWidth="1"/>
    <col min="5885" max="5885" width="44.28515625" customWidth="1"/>
    <col min="5886" max="5887" width="0" hidden="1" customWidth="1"/>
    <col min="5888" max="5888" width="9.7109375" customWidth="1"/>
    <col min="5889" max="5889" width="9.140625" customWidth="1"/>
    <col min="5890" max="5890" width="7.28515625" customWidth="1"/>
    <col min="5891" max="5891" width="8.140625" customWidth="1"/>
    <col min="5892" max="5892" width="6.7109375" customWidth="1"/>
    <col min="5893" max="5893" width="7.28515625" customWidth="1"/>
    <col min="5894" max="5895" width="0" hidden="1" customWidth="1"/>
    <col min="6140" max="6140" width="9" customWidth="1"/>
    <col min="6141" max="6141" width="44.28515625" customWidth="1"/>
    <col min="6142" max="6143" width="0" hidden="1" customWidth="1"/>
    <col min="6144" max="6144" width="9.7109375" customWidth="1"/>
    <col min="6145" max="6145" width="9.140625" customWidth="1"/>
    <col min="6146" max="6146" width="7.28515625" customWidth="1"/>
    <col min="6147" max="6147" width="8.140625" customWidth="1"/>
    <col min="6148" max="6148" width="6.7109375" customWidth="1"/>
    <col min="6149" max="6149" width="7.28515625" customWidth="1"/>
    <col min="6150" max="6151" width="0" hidden="1" customWidth="1"/>
    <col min="6396" max="6396" width="9" customWidth="1"/>
    <col min="6397" max="6397" width="44.28515625" customWidth="1"/>
    <col min="6398" max="6399" width="0" hidden="1" customWidth="1"/>
    <col min="6400" max="6400" width="9.7109375" customWidth="1"/>
    <col min="6401" max="6401" width="9.140625" customWidth="1"/>
    <col min="6402" max="6402" width="7.28515625" customWidth="1"/>
    <col min="6403" max="6403" width="8.140625" customWidth="1"/>
    <col min="6404" max="6404" width="6.7109375" customWidth="1"/>
    <col min="6405" max="6405" width="7.28515625" customWidth="1"/>
    <col min="6406" max="6407" width="0" hidden="1" customWidth="1"/>
    <col min="6652" max="6652" width="9" customWidth="1"/>
    <col min="6653" max="6653" width="44.28515625" customWidth="1"/>
    <col min="6654" max="6655" width="0" hidden="1" customWidth="1"/>
    <col min="6656" max="6656" width="9.7109375" customWidth="1"/>
    <col min="6657" max="6657" width="9.140625" customWidth="1"/>
    <col min="6658" max="6658" width="7.28515625" customWidth="1"/>
    <col min="6659" max="6659" width="8.140625" customWidth="1"/>
    <col min="6660" max="6660" width="6.7109375" customWidth="1"/>
    <col min="6661" max="6661" width="7.28515625" customWidth="1"/>
    <col min="6662" max="6663" width="0" hidden="1" customWidth="1"/>
    <col min="6908" max="6908" width="9" customWidth="1"/>
    <col min="6909" max="6909" width="44.28515625" customWidth="1"/>
    <col min="6910" max="6911" width="0" hidden="1" customWidth="1"/>
    <col min="6912" max="6912" width="9.7109375" customWidth="1"/>
    <col min="6913" max="6913" width="9.140625" customWidth="1"/>
    <col min="6914" max="6914" width="7.28515625" customWidth="1"/>
    <col min="6915" max="6915" width="8.140625" customWidth="1"/>
    <col min="6916" max="6916" width="6.7109375" customWidth="1"/>
    <col min="6917" max="6917" width="7.28515625" customWidth="1"/>
    <col min="6918" max="6919" width="0" hidden="1" customWidth="1"/>
    <col min="7164" max="7164" width="9" customWidth="1"/>
    <col min="7165" max="7165" width="44.28515625" customWidth="1"/>
    <col min="7166" max="7167" width="0" hidden="1" customWidth="1"/>
    <col min="7168" max="7168" width="9.7109375" customWidth="1"/>
    <col min="7169" max="7169" width="9.140625" customWidth="1"/>
    <col min="7170" max="7170" width="7.28515625" customWidth="1"/>
    <col min="7171" max="7171" width="8.140625" customWidth="1"/>
    <col min="7172" max="7172" width="6.7109375" customWidth="1"/>
    <col min="7173" max="7173" width="7.28515625" customWidth="1"/>
    <col min="7174" max="7175" width="0" hidden="1" customWidth="1"/>
    <col min="7420" max="7420" width="9" customWidth="1"/>
    <col min="7421" max="7421" width="44.28515625" customWidth="1"/>
    <col min="7422" max="7423" width="0" hidden="1" customWidth="1"/>
    <col min="7424" max="7424" width="9.7109375" customWidth="1"/>
    <col min="7425" max="7425" width="9.140625" customWidth="1"/>
    <col min="7426" max="7426" width="7.28515625" customWidth="1"/>
    <col min="7427" max="7427" width="8.140625" customWidth="1"/>
    <col min="7428" max="7428" width="6.7109375" customWidth="1"/>
    <col min="7429" max="7429" width="7.28515625" customWidth="1"/>
    <col min="7430" max="7431" width="0" hidden="1" customWidth="1"/>
    <col min="7676" max="7676" width="9" customWidth="1"/>
    <col min="7677" max="7677" width="44.28515625" customWidth="1"/>
    <col min="7678" max="7679" width="0" hidden="1" customWidth="1"/>
    <col min="7680" max="7680" width="9.7109375" customWidth="1"/>
    <col min="7681" max="7681" width="9.140625" customWidth="1"/>
    <col min="7682" max="7682" width="7.28515625" customWidth="1"/>
    <col min="7683" max="7683" width="8.140625" customWidth="1"/>
    <col min="7684" max="7684" width="6.7109375" customWidth="1"/>
    <col min="7685" max="7685" width="7.28515625" customWidth="1"/>
    <col min="7686" max="7687" width="0" hidden="1" customWidth="1"/>
    <col min="7932" max="7932" width="9" customWidth="1"/>
    <col min="7933" max="7933" width="44.28515625" customWidth="1"/>
    <col min="7934" max="7935" width="0" hidden="1" customWidth="1"/>
    <col min="7936" max="7936" width="9.7109375" customWidth="1"/>
    <col min="7937" max="7937" width="9.140625" customWidth="1"/>
    <col min="7938" max="7938" width="7.28515625" customWidth="1"/>
    <col min="7939" max="7939" width="8.140625" customWidth="1"/>
    <col min="7940" max="7940" width="6.7109375" customWidth="1"/>
    <col min="7941" max="7941" width="7.28515625" customWidth="1"/>
    <col min="7942" max="7943" width="0" hidden="1" customWidth="1"/>
    <col min="8188" max="8188" width="9" customWidth="1"/>
    <col min="8189" max="8189" width="44.28515625" customWidth="1"/>
    <col min="8190" max="8191" width="0" hidden="1" customWidth="1"/>
    <col min="8192" max="8192" width="9.7109375" customWidth="1"/>
    <col min="8193" max="8193" width="9.140625" customWidth="1"/>
    <col min="8194" max="8194" width="7.28515625" customWidth="1"/>
    <col min="8195" max="8195" width="8.140625" customWidth="1"/>
    <col min="8196" max="8196" width="6.7109375" customWidth="1"/>
    <col min="8197" max="8197" width="7.28515625" customWidth="1"/>
    <col min="8198" max="8199" width="0" hidden="1" customWidth="1"/>
    <col min="8444" max="8444" width="9" customWidth="1"/>
    <col min="8445" max="8445" width="44.28515625" customWidth="1"/>
    <col min="8446" max="8447" width="0" hidden="1" customWidth="1"/>
    <col min="8448" max="8448" width="9.7109375" customWidth="1"/>
    <col min="8449" max="8449" width="9.140625" customWidth="1"/>
    <col min="8450" max="8450" width="7.28515625" customWidth="1"/>
    <col min="8451" max="8451" width="8.140625" customWidth="1"/>
    <col min="8452" max="8452" width="6.7109375" customWidth="1"/>
    <col min="8453" max="8453" width="7.28515625" customWidth="1"/>
    <col min="8454" max="8455" width="0" hidden="1" customWidth="1"/>
    <col min="8700" max="8700" width="9" customWidth="1"/>
    <col min="8701" max="8701" width="44.28515625" customWidth="1"/>
    <col min="8702" max="8703" width="0" hidden="1" customWidth="1"/>
    <col min="8704" max="8704" width="9.7109375" customWidth="1"/>
    <col min="8705" max="8705" width="9.140625" customWidth="1"/>
    <col min="8706" max="8706" width="7.28515625" customWidth="1"/>
    <col min="8707" max="8707" width="8.140625" customWidth="1"/>
    <col min="8708" max="8708" width="6.7109375" customWidth="1"/>
    <col min="8709" max="8709" width="7.28515625" customWidth="1"/>
    <col min="8710" max="8711" width="0" hidden="1" customWidth="1"/>
    <col min="8956" max="8956" width="9" customWidth="1"/>
    <col min="8957" max="8957" width="44.28515625" customWidth="1"/>
    <col min="8958" max="8959" width="0" hidden="1" customWidth="1"/>
    <col min="8960" max="8960" width="9.7109375" customWidth="1"/>
    <col min="8961" max="8961" width="9.140625" customWidth="1"/>
    <col min="8962" max="8962" width="7.28515625" customWidth="1"/>
    <col min="8963" max="8963" width="8.140625" customWidth="1"/>
    <col min="8964" max="8964" width="6.7109375" customWidth="1"/>
    <col min="8965" max="8965" width="7.28515625" customWidth="1"/>
    <col min="8966" max="8967" width="0" hidden="1" customWidth="1"/>
    <col min="9212" max="9212" width="9" customWidth="1"/>
    <col min="9213" max="9213" width="44.28515625" customWidth="1"/>
    <col min="9214" max="9215" width="0" hidden="1" customWidth="1"/>
    <col min="9216" max="9216" width="9.7109375" customWidth="1"/>
    <col min="9217" max="9217" width="9.140625" customWidth="1"/>
    <col min="9218" max="9218" width="7.28515625" customWidth="1"/>
    <col min="9219" max="9219" width="8.140625" customWidth="1"/>
    <col min="9220" max="9220" width="6.7109375" customWidth="1"/>
    <col min="9221" max="9221" width="7.28515625" customWidth="1"/>
    <col min="9222" max="9223" width="0" hidden="1" customWidth="1"/>
    <col min="9468" max="9468" width="9" customWidth="1"/>
    <col min="9469" max="9469" width="44.28515625" customWidth="1"/>
    <col min="9470" max="9471" width="0" hidden="1" customWidth="1"/>
    <col min="9472" max="9472" width="9.7109375" customWidth="1"/>
    <col min="9473" max="9473" width="9.140625" customWidth="1"/>
    <col min="9474" max="9474" width="7.28515625" customWidth="1"/>
    <col min="9475" max="9475" width="8.140625" customWidth="1"/>
    <col min="9476" max="9476" width="6.7109375" customWidth="1"/>
    <col min="9477" max="9477" width="7.28515625" customWidth="1"/>
    <col min="9478" max="9479" width="0" hidden="1" customWidth="1"/>
    <col min="9724" max="9724" width="9" customWidth="1"/>
    <col min="9725" max="9725" width="44.28515625" customWidth="1"/>
    <col min="9726" max="9727" width="0" hidden="1" customWidth="1"/>
    <col min="9728" max="9728" width="9.7109375" customWidth="1"/>
    <col min="9729" max="9729" width="9.140625" customWidth="1"/>
    <col min="9730" max="9730" width="7.28515625" customWidth="1"/>
    <col min="9731" max="9731" width="8.140625" customWidth="1"/>
    <col min="9732" max="9732" width="6.7109375" customWidth="1"/>
    <col min="9733" max="9733" width="7.28515625" customWidth="1"/>
    <col min="9734" max="9735" width="0" hidden="1" customWidth="1"/>
    <col min="9980" max="9980" width="9" customWidth="1"/>
    <col min="9981" max="9981" width="44.28515625" customWidth="1"/>
    <col min="9982" max="9983" width="0" hidden="1" customWidth="1"/>
    <col min="9984" max="9984" width="9.7109375" customWidth="1"/>
    <col min="9985" max="9985" width="9.140625" customWidth="1"/>
    <col min="9986" max="9986" width="7.28515625" customWidth="1"/>
    <col min="9987" max="9987" width="8.140625" customWidth="1"/>
    <col min="9988" max="9988" width="6.7109375" customWidth="1"/>
    <col min="9989" max="9989" width="7.28515625" customWidth="1"/>
    <col min="9990" max="9991" width="0" hidden="1" customWidth="1"/>
    <col min="10236" max="10236" width="9" customWidth="1"/>
    <col min="10237" max="10237" width="44.28515625" customWidth="1"/>
    <col min="10238" max="10239" width="0" hidden="1" customWidth="1"/>
    <col min="10240" max="10240" width="9.7109375" customWidth="1"/>
    <col min="10241" max="10241" width="9.140625" customWidth="1"/>
    <col min="10242" max="10242" width="7.28515625" customWidth="1"/>
    <col min="10243" max="10243" width="8.140625" customWidth="1"/>
    <col min="10244" max="10244" width="6.7109375" customWidth="1"/>
    <col min="10245" max="10245" width="7.28515625" customWidth="1"/>
    <col min="10246" max="10247" width="0" hidden="1" customWidth="1"/>
    <col min="10492" max="10492" width="9" customWidth="1"/>
    <col min="10493" max="10493" width="44.28515625" customWidth="1"/>
    <col min="10494" max="10495" width="0" hidden="1" customWidth="1"/>
    <col min="10496" max="10496" width="9.7109375" customWidth="1"/>
    <col min="10497" max="10497" width="9.140625" customWidth="1"/>
    <col min="10498" max="10498" width="7.28515625" customWidth="1"/>
    <col min="10499" max="10499" width="8.140625" customWidth="1"/>
    <col min="10500" max="10500" width="6.7109375" customWidth="1"/>
    <col min="10501" max="10501" width="7.28515625" customWidth="1"/>
    <col min="10502" max="10503" width="0" hidden="1" customWidth="1"/>
    <col min="10748" max="10748" width="9" customWidth="1"/>
    <col min="10749" max="10749" width="44.28515625" customWidth="1"/>
    <col min="10750" max="10751" width="0" hidden="1" customWidth="1"/>
    <col min="10752" max="10752" width="9.7109375" customWidth="1"/>
    <col min="10753" max="10753" width="9.140625" customWidth="1"/>
    <col min="10754" max="10754" width="7.28515625" customWidth="1"/>
    <col min="10755" max="10755" width="8.140625" customWidth="1"/>
    <col min="10756" max="10756" width="6.7109375" customWidth="1"/>
    <col min="10757" max="10757" width="7.28515625" customWidth="1"/>
    <col min="10758" max="10759" width="0" hidden="1" customWidth="1"/>
    <col min="11004" max="11004" width="9" customWidth="1"/>
    <col min="11005" max="11005" width="44.28515625" customWidth="1"/>
    <col min="11006" max="11007" width="0" hidden="1" customWidth="1"/>
    <col min="11008" max="11008" width="9.7109375" customWidth="1"/>
    <col min="11009" max="11009" width="9.140625" customWidth="1"/>
    <col min="11010" max="11010" width="7.28515625" customWidth="1"/>
    <col min="11011" max="11011" width="8.140625" customWidth="1"/>
    <col min="11012" max="11012" width="6.7109375" customWidth="1"/>
    <col min="11013" max="11013" width="7.28515625" customWidth="1"/>
    <col min="11014" max="11015" width="0" hidden="1" customWidth="1"/>
    <col min="11260" max="11260" width="9" customWidth="1"/>
    <col min="11261" max="11261" width="44.28515625" customWidth="1"/>
    <col min="11262" max="11263" width="0" hidden="1" customWidth="1"/>
    <col min="11264" max="11264" width="9.7109375" customWidth="1"/>
    <col min="11265" max="11265" width="9.140625" customWidth="1"/>
    <col min="11266" max="11266" width="7.28515625" customWidth="1"/>
    <col min="11267" max="11267" width="8.140625" customWidth="1"/>
    <col min="11268" max="11268" width="6.7109375" customWidth="1"/>
    <col min="11269" max="11269" width="7.28515625" customWidth="1"/>
    <col min="11270" max="11271" width="0" hidden="1" customWidth="1"/>
    <col min="11516" max="11516" width="9" customWidth="1"/>
    <col min="11517" max="11517" width="44.28515625" customWidth="1"/>
    <col min="11518" max="11519" width="0" hidden="1" customWidth="1"/>
    <col min="11520" max="11520" width="9.7109375" customWidth="1"/>
    <col min="11521" max="11521" width="9.140625" customWidth="1"/>
    <col min="11522" max="11522" width="7.28515625" customWidth="1"/>
    <col min="11523" max="11523" width="8.140625" customWidth="1"/>
    <col min="11524" max="11524" width="6.7109375" customWidth="1"/>
    <col min="11525" max="11525" width="7.28515625" customWidth="1"/>
    <col min="11526" max="11527" width="0" hidden="1" customWidth="1"/>
    <col min="11772" max="11772" width="9" customWidth="1"/>
    <col min="11773" max="11773" width="44.28515625" customWidth="1"/>
    <col min="11774" max="11775" width="0" hidden="1" customWidth="1"/>
    <col min="11776" max="11776" width="9.7109375" customWidth="1"/>
    <col min="11777" max="11777" width="9.140625" customWidth="1"/>
    <col min="11778" max="11778" width="7.28515625" customWidth="1"/>
    <col min="11779" max="11779" width="8.140625" customWidth="1"/>
    <col min="11780" max="11780" width="6.7109375" customWidth="1"/>
    <col min="11781" max="11781" width="7.28515625" customWidth="1"/>
    <col min="11782" max="11783" width="0" hidden="1" customWidth="1"/>
    <col min="12028" max="12028" width="9" customWidth="1"/>
    <col min="12029" max="12029" width="44.28515625" customWidth="1"/>
    <col min="12030" max="12031" width="0" hidden="1" customWidth="1"/>
    <col min="12032" max="12032" width="9.7109375" customWidth="1"/>
    <col min="12033" max="12033" width="9.140625" customWidth="1"/>
    <col min="12034" max="12034" width="7.28515625" customWidth="1"/>
    <col min="12035" max="12035" width="8.140625" customWidth="1"/>
    <col min="12036" max="12036" width="6.7109375" customWidth="1"/>
    <col min="12037" max="12037" width="7.28515625" customWidth="1"/>
    <col min="12038" max="12039" width="0" hidden="1" customWidth="1"/>
    <col min="12284" max="12284" width="9" customWidth="1"/>
    <col min="12285" max="12285" width="44.28515625" customWidth="1"/>
    <col min="12286" max="12287" width="0" hidden="1" customWidth="1"/>
    <col min="12288" max="12288" width="9.7109375" customWidth="1"/>
    <col min="12289" max="12289" width="9.140625" customWidth="1"/>
    <col min="12290" max="12290" width="7.28515625" customWidth="1"/>
    <col min="12291" max="12291" width="8.140625" customWidth="1"/>
    <col min="12292" max="12292" width="6.7109375" customWidth="1"/>
    <col min="12293" max="12293" width="7.28515625" customWidth="1"/>
    <col min="12294" max="12295" width="0" hidden="1" customWidth="1"/>
    <col min="12540" max="12540" width="9" customWidth="1"/>
    <col min="12541" max="12541" width="44.28515625" customWidth="1"/>
    <col min="12542" max="12543" width="0" hidden="1" customWidth="1"/>
    <col min="12544" max="12544" width="9.7109375" customWidth="1"/>
    <col min="12545" max="12545" width="9.140625" customWidth="1"/>
    <col min="12546" max="12546" width="7.28515625" customWidth="1"/>
    <col min="12547" max="12547" width="8.140625" customWidth="1"/>
    <col min="12548" max="12548" width="6.7109375" customWidth="1"/>
    <col min="12549" max="12549" width="7.28515625" customWidth="1"/>
    <col min="12550" max="12551" width="0" hidden="1" customWidth="1"/>
    <col min="12796" max="12796" width="9" customWidth="1"/>
    <col min="12797" max="12797" width="44.28515625" customWidth="1"/>
    <col min="12798" max="12799" width="0" hidden="1" customWidth="1"/>
    <col min="12800" max="12800" width="9.7109375" customWidth="1"/>
    <col min="12801" max="12801" width="9.140625" customWidth="1"/>
    <col min="12802" max="12802" width="7.28515625" customWidth="1"/>
    <col min="12803" max="12803" width="8.140625" customWidth="1"/>
    <col min="12804" max="12804" width="6.7109375" customWidth="1"/>
    <col min="12805" max="12805" width="7.28515625" customWidth="1"/>
    <col min="12806" max="12807" width="0" hidden="1" customWidth="1"/>
    <col min="13052" max="13052" width="9" customWidth="1"/>
    <col min="13053" max="13053" width="44.28515625" customWidth="1"/>
    <col min="13054" max="13055" width="0" hidden="1" customWidth="1"/>
    <col min="13056" max="13056" width="9.7109375" customWidth="1"/>
    <col min="13057" max="13057" width="9.140625" customWidth="1"/>
    <col min="13058" max="13058" width="7.28515625" customWidth="1"/>
    <col min="13059" max="13059" width="8.140625" customWidth="1"/>
    <col min="13060" max="13060" width="6.7109375" customWidth="1"/>
    <col min="13061" max="13061" width="7.28515625" customWidth="1"/>
    <col min="13062" max="13063" width="0" hidden="1" customWidth="1"/>
    <col min="13308" max="13308" width="9" customWidth="1"/>
    <col min="13309" max="13309" width="44.28515625" customWidth="1"/>
    <col min="13310" max="13311" width="0" hidden="1" customWidth="1"/>
    <col min="13312" max="13312" width="9.7109375" customWidth="1"/>
    <col min="13313" max="13313" width="9.140625" customWidth="1"/>
    <col min="13314" max="13314" width="7.28515625" customWidth="1"/>
    <col min="13315" max="13315" width="8.140625" customWidth="1"/>
    <col min="13316" max="13316" width="6.7109375" customWidth="1"/>
    <col min="13317" max="13317" width="7.28515625" customWidth="1"/>
    <col min="13318" max="13319" width="0" hidden="1" customWidth="1"/>
    <col min="13564" max="13564" width="9" customWidth="1"/>
    <col min="13565" max="13565" width="44.28515625" customWidth="1"/>
    <col min="13566" max="13567" width="0" hidden="1" customWidth="1"/>
    <col min="13568" max="13568" width="9.7109375" customWidth="1"/>
    <col min="13569" max="13569" width="9.140625" customWidth="1"/>
    <col min="13570" max="13570" width="7.28515625" customWidth="1"/>
    <col min="13571" max="13571" width="8.140625" customWidth="1"/>
    <col min="13572" max="13572" width="6.7109375" customWidth="1"/>
    <col min="13573" max="13573" width="7.28515625" customWidth="1"/>
    <col min="13574" max="13575" width="0" hidden="1" customWidth="1"/>
    <col min="13820" max="13820" width="9" customWidth="1"/>
    <col min="13821" max="13821" width="44.28515625" customWidth="1"/>
    <col min="13822" max="13823" width="0" hidden="1" customWidth="1"/>
    <col min="13824" max="13824" width="9.7109375" customWidth="1"/>
    <col min="13825" max="13825" width="9.140625" customWidth="1"/>
    <col min="13826" max="13826" width="7.28515625" customWidth="1"/>
    <col min="13827" max="13827" width="8.140625" customWidth="1"/>
    <col min="13828" max="13828" width="6.7109375" customWidth="1"/>
    <col min="13829" max="13829" width="7.28515625" customWidth="1"/>
    <col min="13830" max="13831" width="0" hidden="1" customWidth="1"/>
    <col min="14076" max="14076" width="9" customWidth="1"/>
    <col min="14077" max="14077" width="44.28515625" customWidth="1"/>
    <col min="14078" max="14079" width="0" hidden="1" customWidth="1"/>
    <col min="14080" max="14080" width="9.7109375" customWidth="1"/>
    <col min="14081" max="14081" width="9.140625" customWidth="1"/>
    <col min="14082" max="14082" width="7.28515625" customWidth="1"/>
    <col min="14083" max="14083" width="8.140625" customWidth="1"/>
    <col min="14084" max="14084" width="6.7109375" customWidth="1"/>
    <col min="14085" max="14085" width="7.28515625" customWidth="1"/>
    <col min="14086" max="14087" width="0" hidden="1" customWidth="1"/>
    <col min="14332" max="14332" width="9" customWidth="1"/>
    <col min="14333" max="14333" width="44.28515625" customWidth="1"/>
    <col min="14334" max="14335" width="0" hidden="1" customWidth="1"/>
    <col min="14336" max="14336" width="9.7109375" customWidth="1"/>
    <col min="14337" max="14337" width="9.140625" customWidth="1"/>
    <col min="14338" max="14338" width="7.28515625" customWidth="1"/>
    <col min="14339" max="14339" width="8.140625" customWidth="1"/>
    <col min="14340" max="14340" width="6.7109375" customWidth="1"/>
    <col min="14341" max="14341" width="7.28515625" customWidth="1"/>
    <col min="14342" max="14343" width="0" hidden="1" customWidth="1"/>
    <col min="14588" max="14588" width="9" customWidth="1"/>
    <col min="14589" max="14589" width="44.28515625" customWidth="1"/>
    <col min="14590" max="14591" width="0" hidden="1" customWidth="1"/>
    <col min="14592" max="14592" width="9.7109375" customWidth="1"/>
    <col min="14593" max="14593" width="9.140625" customWidth="1"/>
    <col min="14594" max="14594" width="7.28515625" customWidth="1"/>
    <col min="14595" max="14595" width="8.140625" customWidth="1"/>
    <col min="14596" max="14596" width="6.7109375" customWidth="1"/>
    <col min="14597" max="14597" width="7.28515625" customWidth="1"/>
    <col min="14598" max="14599" width="0" hidden="1" customWidth="1"/>
    <col min="14844" max="14844" width="9" customWidth="1"/>
    <col min="14845" max="14845" width="44.28515625" customWidth="1"/>
    <col min="14846" max="14847" width="0" hidden="1" customWidth="1"/>
    <col min="14848" max="14848" width="9.7109375" customWidth="1"/>
    <col min="14849" max="14849" width="9.140625" customWidth="1"/>
    <col min="14850" max="14850" width="7.28515625" customWidth="1"/>
    <col min="14851" max="14851" width="8.140625" customWidth="1"/>
    <col min="14852" max="14852" width="6.7109375" customWidth="1"/>
    <col min="14853" max="14853" width="7.28515625" customWidth="1"/>
    <col min="14854" max="14855" width="0" hidden="1" customWidth="1"/>
    <col min="15100" max="15100" width="9" customWidth="1"/>
    <col min="15101" max="15101" width="44.28515625" customWidth="1"/>
    <col min="15102" max="15103" width="0" hidden="1" customWidth="1"/>
    <col min="15104" max="15104" width="9.7109375" customWidth="1"/>
    <col min="15105" max="15105" width="9.140625" customWidth="1"/>
    <col min="15106" max="15106" width="7.28515625" customWidth="1"/>
    <col min="15107" max="15107" width="8.140625" customWidth="1"/>
    <col min="15108" max="15108" width="6.7109375" customWidth="1"/>
    <col min="15109" max="15109" width="7.28515625" customWidth="1"/>
    <col min="15110" max="15111" width="0" hidden="1" customWidth="1"/>
    <col min="15356" max="15356" width="9" customWidth="1"/>
    <col min="15357" max="15357" width="44.28515625" customWidth="1"/>
    <col min="15358" max="15359" width="0" hidden="1" customWidth="1"/>
    <col min="15360" max="15360" width="9.7109375" customWidth="1"/>
    <col min="15361" max="15361" width="9.140625" customWidth="1"/>
    <col min="15362" max="15362" width="7.28515625" customWidth="1"/>
    <col min="15363" max="15363" width="8.140625" customWidth="1"/>
    <col min="15364" max="15364" width="6.7109375" customWidth="1"/>
    <col min="15365" max="15365" width="7.28515625" customWidth="1"/>
    <col min="15366" max="15367" width="0" hidden="1" customWidth="1"/>
    <col min="15612" max="15612" width="9" customWidth="1"/>
    <col min="15613" max="15613" width="44.28515625" customWidth="1"/>
    <col min="15614" max="15615" width="0" hidden="1" customWidth="1"/>
    <col min="15616" max="15616" width="9.7109375" customWidth="1"/>
    <col min="15617" max="15617" width="9.140625" customWidth="1"/>
    <col min="15618" max="15618" width="7.28515625" customWidth="1"/>
    <col min="15619" max="15619" width="8.140625" customWidth="1"/>
    <col min="15620" max="15620" width="6.7109375" customWidth="1"/>
    <col min="15621" max="15621" width="7.28515625" customWidth="1"/>
    <col min="15622" max="15623" width="0" hidden="1" customWidth="1"/>
    <col min="15868" max="15868" width="9" customWidth="1"/>
    <col min="15869" max="15869" width="44.28515625" customWidth="1"/>
    <col min="15870" max="15871" width="0" hidden="1" customWidth="1"/>
    <col min="15872" max="15872" width="9.7109375" customWidth="1"/>
    <col min="15873" max="15873" width="9.140625" customWidth="1"/>
    <col min="15874" max="15874" width="7.28515625" customWidth="1"/>
    <col min="15875" max="15875" width="8.140625" customWidth="1"/>
    <col min="15876" max="15876" width="6.7109375" customWidth="1"/>
    <col min="15877" max="15877" width="7.28515625" customWidth="1"/>
    <col min="15878" max="15879" width="0" hidden="1" customWidth="1"/>
    <col min="16124" max="16124" width="9" customWidth="1"/>
    <col min="16125" max="16125" width="44.28515625" customWidth="1"/>
    <col min="16126" max="16127" width="0" hidden="1" customWidth="1"/>
    <col min="16128" max="16128" width="9.7109375" customWidth="1"/>
    <col min="16129" max="16129" width="9.140625" customWidth="1"/>
    <col min="16130" max="16130" width="7.28515625" customWidth="1"/>
    <col min="16131" max="16131" width="8.140625" customWidth="1"/>
    <col min="16132" max="16132" width="6.7109375" customWidth="1"/>
    <col min="16133" max="16133" width="7.28515625" customWidth="1"/>
    <col min="16134" max="16135" width="0" hidden="1" customWidth="1"/>
  </cols>
  <sheetData>
    <row r="1" spans="1:235" ht="14.25" customHeight="1">
      <c r="A1"/>
      <c r="B1"/>
      <c r="C1" s="67"/>
      <c r="D1" s="67"/>
      <c r="E1" s="67"/>
      <c r="F1" s="67"/>
      <c r="G1" s="67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</row>
    <row r="2" spans="1:235" ht="15.75" customHeight="1">
      <c r="A2" s="68" t="s">
        <v>197</v>
      </c>
      <c r="B2" s="68"/>
      <c r="C2" s="68"/>
      <c r="D2" s="68"/>
      <c r="E2" s="68"/>
      <c r="F2" s="68"/>
      <c r="G2" s="68"/>
      <c r="H2" s="8"/>
    </row>
    <row r="3" spans="1:235" ht="15.75" customHeight="1">
      <c r="A3" s="68" t="s">
        <v>264</v>
      </c>
      <c r="B3" s="68"/>
      <c r="C3" s="68"/>
      <c r="D3" s="68"/>
      <c r="E3" s="68"/>
      <c r="F3" s="68"/>
      <c r="G3" s="68"/>
      <c r="H3" s="8"/>
    </row>
    <row r="4" spans="1:235" ht="10.5" customHeight="1">
      <c r="A4" s="53"/>
      <c r="F4" s="72" t="s">
        <v>211</v>
      </c>
      <c r="G4" s="72"/>
      <c r="H4" s="8"/>
    </row>
    <row r="5" spans="1:235" ht="15" customHeight="1">
      <c r="A5" s="73" t="s">
        <v>29</v>
      </c>
      <c r="B5" s="10" t="s">
        <v>179</v>
      </c>
      <c r="C5" s="76" t="s">
        <v>235</v>
      </c>
      <c r="D5" s="79" t="s">
        <v>224</v>
      </c>
      <c r="E5" s="69" t="s">
        <v>30</v>
      </c>
      <c r="F5" s="70"/>
      <c r="G5" s="71"/>
      <c r="H5" s="8"/>
    </row>
    <row r="6" spans="1:235" ht="14.25" customHeight="1">
      <c r="A6" s="74"/>
      <c r="B6" s="80" t="s">
        <v>180</v>
      </c>
      <c r="C6" s="77"/>
      <c r="D6" s="79"/>
      <c r="E6" s="64" t="s">
        <v>223</v>
      </c>
      <c r="F6" s="83" t="s">
        <v>212</v>
      </c>
      <c r="G6" s="62" t="s">
        <v>213</v>
      </c>
      <c r="H6" s="62" t="s">
        <v>279</v>
      </c>
    </row>
    <row r="7" spans="1:235" ht="12.75" hidden="1" customHeight="1">
      <c r="A7" s="74"/>
      <c r="B7" s="81"/>
      <c r="C7" s="77"/>
      <c r="D7" s="79"/>
      <c r="E7" s="65"/>
      <c r="F7" s="83"/>
      <c r="G7" s="62"/>
      <c r="H7" s="62"/>
    </row>
    <row r="8" spans="1:235" ht="12.75" customHeight="1">
      <c r="A8" s="75"/>
      <c r="B8" s="82"/>
      <c r="C8" s="78"/>
      <c r="D8" s="79"/>
      <c r="E8" s="66"/>
      <c r="F8" s="83"/>
      <c r="G8" s="62"/>
      <c r="H8" s="62"/>
    </row>
    <row r="9" spans="1:235" ht="10.5" customHeight="1">
      <c r="A9" s="11"/>
      <c r="B9" s="32">
        <v>1</v>
      </c>
      <c r="C9" s="32">
        <v>3</v>
      </c>
      <c r="D9" s="32">
        <v>4</v>
      </c>
      <c r="E9" s="32">
        <v>5</v>
      </c>
      <c r="F9" s="32">
        <v>6</v>
      </c>
      <c r="G9" s="12">
        <v>7</v>
      </c>
      <c r="H9" s="12">
        <v>7</v>
      </c>
    </row>
    <row r="10" spans="1:235" ht="26.25" customHeight="1">
      <c r="A10" s="52"/>
      <c r="B10" s="14" t="s">
        <v>214</v>
      </c>
      <c r="C10" s="54">
        <f t="shared" ref="C10:H10" si="0">C11+C186</f>
        <v>206248.8</v>
      </c>
      <c r="D10" s="54">
        <f t="shared" si="0"/>
        <v>236822.9</v>
      </c>
      <c r="E10" s="54">
        <f t="shared" si="0"/>
        <v>213063.1</v>
      </c>
      <c r="F10" s="54">
        <f t="shared" si="0"/>
        <v>195101.59999999998</v>
      </c>
      <c r="G10" s="54">
        <f t="shared" si="0"/>
        <v>212807</v>
      </c>
      <c r="H10" s="61">
        <f t="shared" si="0"/>
        <v>235492.5</v>
      </c>
    </row>
    <row r="11" spans="1:235" ht="15" customHeight="1">
      <c r="A11" s="13"/>
      <c r="B11" s="14" t="s">
        <v>181</v>
      </c>
      <c r="C11" s="10">
        <f t="shared" ref="C11:H11" si="1">C12+C184+C287</f>
        <v>199459.5</v>
      </c>
      <c r="D11" s="10">
        <f t="shared" si="1"/>
        <v>216874.3</v>
      </c>
      <c r="E11" s="10">
        <f t="shared" si="1"/>
        <v>213063.1</v>
      </c>
      <c r="F11" s="10">
        <f t="shared" si="1"/>
        <v>195101.59999999998</v>
      </c>
      <c r="G11" s="10">
        <f t="shared" si="1"/>
        <v>212807</v>
      </c>
      <c r="H11" s="10">
        <f t="shared" si="1"/>
        <v>235492.5</v>
      </c>
    </row>
    <row r="12" spans="1:235" ht="15" customHeight="1">
      <c r="A12" s="15" t="s">
        <v>31</v>
      </c>
      <c r="B12" s="14" t="s">
        <v>32</v>
      </c>
      <c r="C12" s="10">
        <f t="shared" ref="C12:H12" si="2">C13+C148+C197</f>
        <v>198469</v>
      </c>
      <c r="D12" s="10">
        <f t="shared" si="2"/>
        <v>214681.8</v>
      </c>
      <c r="E12" s="10">
        <f t="shared" si="2"/>
        <v>212583.1</v>
      </c>
      <c r="F12" s="10">
        <f t="shared" si="2"/>
        <v>194621.59999999998</v>
      </c>
      <c r="G12" s="10">
        <f t="shared" si="2"/>
        <v>212327</v>
      </c>
      <c r="H12" s="10">
        <f t="shared" si="2"/>
        <v>235012.5</v>
      </c>
    </row>
    <row r="13" spans="1:235" ht="15" customHeight="1">
      <c r="A13" s="15" t="s">
        <v>33</v>
      </c>
      <c r="B13" s="14" t="s">
        <v>34</v>
      </c>
      <c r="C13" s="10">
        <f t="shared" ref="C13:H13" si="3">C14+C47</f>
        <v>183246.6</v>
      </c>
      <c r="D13" s="10">
        <f t="shared" si="3"/>
        <v>199457.8</v>
      </c>
      <c r="E13" s="10">
        <f t="shared" si="3"/>
        <v>198588.2</v>
      </c>
      <c r="F13" s="10">
        <f t="shared" si="3"/>
        <v>180626.69999999998</v>
      </c>
      <c r="G13" s="10">
        <f t="shared" si="3"/>
        <v>198332.1</v>
      </c>
      <c r="H13" s="10">
        <f t="shared" si="3"/>
        <v>221017.60000000001</v>
      </c>
    </row>
    <row r="14" spans="1:235" ht="15" hidden="1" customHeight="1">
      <c r="A14" s="16" t="s">
        <v>35</v>
      </c>
      <c r="B14" s="17" t="s">
        <v>36</v>
      </c>
      <c r="C14" s="10">
        <f t="shared" ref="C14:H14" si="4">C15+C24+C32</f>
        <v>183216.2</v>
      </c>
      <c r="D14" s="10">
        <f t="shared" si="4"/>
        <v>199391.8</v>
      </c>
      <c r="E14" s="10">
        <f t="shared" si="4"/>
        <v>198546.2</v>
      </c>
      <c r="F14" s="10">
        <f t="shared" si="4"/>
        <v>180584.69999999998</v>
      </c>
      <c r="G14" s="10">
        <f t="shared" si="4"/>
        <v>198290.1</v>
      </c>
      <c r="H14" s="10">
        <f t="shared" si="4"/>
        <v>220975.6</v>
      </c>
    </row>
    <row r="15" spans="1:235" ht="15" hidden="1" customHeight="1">
      <c r="A15" s="18">
        <v>1111</v>
      </c>
      <c r="B15" s="17" t="s">
        <v>36</v>
      </c>
      <c r="C15" s="10">
        <f t="shared" ref="C15:H15" si="5">C16+C19+C21</f>
        <v>109205.5</v>
      </c>
      <c r="D15" s="10">
        <f t="shared" si="5"/>
        <v>132087.20000000001</v>
      </c>
      <c r="E15" s="10">
        <f t="shared" si="5"/>
        <v>143785</v>
      </c>
      <c r="F15" s="10">
        <f t="shared" si="5"/>
        <v>143423.29999999999</v>
      </c>
      <c r="G15" s="10">
        <f t="shared" si="5"/>
        <v>161128.70000000001</v>
      </c>
      <c r="H15" s="10">
        <f t="shared" si="5"/>
        <v>183814.2</v>
      </c>
    </row>
    <row r="16" spans="1:235" ht="25.5" hidden="1">
      <c r="A16" s="18">
        <v>11111</v>
      </c>
      <c r="B16" s="17" t="s">
        <v>37</v>
      </c>
      <c r="C16" s="19">
        <f t="shared" ref="C16:H16" si="6">C17+C18</f>
        <v>109205.5</v>
      </c>
      <c r="D16" s="19">
        <f t="shared" si="6"/>
        <v>132087.20000000001</v>
      </c>
      <c r="E16" s="19">
        <f t="shared" si="6"/>
        <v>143785</v>
      </c>
      <c r="F16" s="19">
        <f t="shared" si="6"/>
        <v>143423.29999999999</v>
      </c>
      <c r="G16" s="19">
        <f t="shared" si="6"/>
        <v>161128.70000000001</v>
      </c>
      <c r="H16" s="19">
        <f t="shared" si="6"/>
        <v>183814.2</v>
      </c>
    </row>
    <row r="17" spans="1:9" ht="18" customHeight="1">
      <c r="A17" s="20">
        <v>11111100</v>
      </c>
      <c r="B17" s="21" t="s">
        <v>38</v>
      </c>
      <c r="C17" s="22">
        <v>108883.2</v>
      </c>
      <c r="D17" s="22">
        <v>132087.20000000001</v>
      </c>
      <c r="E17" s="22">
        <v>143785</v>
      </c>
      <c r="F17" s="22">
        <v>143423.29999999999</v>
      </c>
      <c r="G17" s="22">
        <v>161128.70000000001</v>
      </c>
      <c r="H17" s="22">
        <v>183814.2</v>
      </c>
      <c r="I17" s="55"/>
    </row>
    <row r="18" spans="1:9" ht="15" customHeight="1">
      <c r="A18" s="20">
        <v>11111200</v>
      </c>
      <c r="B18" s="21" t="s">
        <v>39</v>
      </c>
      <c r="C18" s="22">
        <v>322.3</v>
      </c>
      <c r="D18" s="22"/>
      <c r="E18" s="22"/>
      <c r="F18" s="22"/>
      <c r="G18" s="22"/>
      <c r="H18" s="22"/>
    </row>
    <row r="19" spans="1:9" ht="15" hidden="1" customHeight="1">
      <c r="A19" s="23">
        <v>11112</v>
      </c>
      <c r="B19" s="23" t="s">
        <v>40</v>
      </c>
      <c r="C19" s="19">
        <f t="shared" ref="C19:H19" si="7">C20</f>
        <v>0</v>
      </c>
      <c r="D19" s="19">
        <f t="shared" si="7"/>
        <v>0</v>
      </c>
      <c r="E19" s="19">
        <f t="shared" si="7"/>
        <v>0</v>
      </c>
      <c r="F19" s="19">
        <f t="shared" si="7"/>
        <v>0</v>
      </c>
      <c r="G19" s="19">
        <f t="shared" si="7"/>
        <v>0</v>
      </c>
      <c r="H19" s="19">
        <f t="shared" si="7"/>
        <v>0</v>
      </c>
    </row>
    <row r="20" spans="1:9" ht="15" hidden="1" customHeight="1">
      <c r="A20" s="20">
        <v>11112100</v>
      </c>
      <c r="B20" s="20" t="s">
        <v>40</v>
      </c>
      <c r="C20" s="22"/>
      <c r="D20" s="22"/>
      <c r="E20" s="22"/>
      <c r="F20" s="22"/>
      <c r="G20" s="22"/>
      <c r="H20" s="22"/>
    </row>
    <row r="21" spans="1:9" ht="15" hidden="1" customHeight="1">
      <c r="A21" s="23">
        <v>11113</v>
      </c>
      <c r="B21" s="23" t="s">
        <v>41</v>
      </c>
      <c r="C21" s="19">
        <f t="shared" ref="C21:H21" si="8">C22+C23</f>
        <v>0</v>
      </c>
      <c r="D21" s="19">
        <f t="shared" si="8"/>
        <v>0</v>
      </c>
      <c r="E21" s="19">
        <f t="shared" si="8"/>
        <v>0</v>
      </c>
      <c r="F21" s="19">
        <f t="shared" si="8"/>
        <v>0</v>
      </c>
      <c r="G21" s="19">
        <f t="shared" si="8"/>
        <v>0</v>
      </c>
      <c r="H21" s="19">
        <f t="shared" si="8"/>
        <v>0</v>
      </c>
    </row>
    <row r="22" spans="1:9" ht="15" hidden="1" customHeight="1">
      <c r="A22" s="20">
        <v>11113100</v>
      </c>
      <c r="B22" s="20" t="s">
        <v>42</v>
      </c>
      <c r="C22" s="22"/>
      <c r="D22" s="22"/>
      <c r="E22" s="22"/>
      <c r="F22" s="22"/>
      <c r="G22" s="22"/>
      <c r="H22" s="22"/>
    </row>
    <row r="23" spans="1:9" ht="15" hidden="1" customHeight="1">
      <c r="A23" s="20">
        <v>11113200</v>
      </c>
      <c r="B23" s="20" t="s">
        <v>43</v>
      </c>
      <c r="C23" s="22"/>
      <c r="D23" s="22"/>
      <c r="E23" s="22"/>
      <c r="F23" s="22"/>
      <c r="G23" s="22"/>
      <c r="H23" s="22"/>
    </row>
    <row r="24" spans="1:9" ht="15" hidden="1" customHeight="1">
      <c r="A24" s="23">
        <v>1112</v>
      </c>
      <c r="B24" s="23" t="s">
        <v>182</v>
      </c>
      <c r="C24" s="19">
        <f t="shared" ref="C24:H24" si="9">C25+C27+C30</f>
        <v>54666.2</v>
      </c>
      <c r="D24" s="19">
        <f t="shared" si="9"/>
        <v>46160.299999999996</v>
      </c>
      <c r="E24" s="19">
        <f t="shared" si="9"/>
        <v>36000</v>
      </c>
      <c r="F24" s="19">
        <f t="shared" si="9"/>
        <v>18000</v>
      </c>
      <c r="G24" s="19">
        <f t="shared" si="9"/>
        <v>18000</v>
      </c>
      <c r="H24" s="19">
        <f t="shared" si="9"/>
        <v>18000</v>
      </c>
    </row>
    <row r="25" spans="1:9" ht="15" hidden="1" customHeight="1">
      <c r="A25" s="23">
        <v>11121</v>
      </c>
      <c r="B25" s="23" t="s">
        <v>183</v>
      </c>
      <c r="C25" s="19">
        <f t="shared" ref="C25:H25" si="10">C26</f>
        <v>20094.900000000001</v>
      </c>
      <c r="D25" s="19">
        <f t="shared" si="10"/>
        <v>7157.6</v>
      </c>
      <c r="E25" s="19">
        <f t="shared" si="10"/>
        <v>0</v>
      </c>
      <c r="F25" s="19">
        <f t="shared" si="10"/>
        <v>0</v>
      </c>
      <c r="G25" s="19">
        <f t="shared" si="10"/>
        <v>0</v>
      </c>
      <c r="H25" s="19">
        <f t="shared" si="10"/>
        <v>0</v>
      </c>
    </row>
    <row r="26" spans="1:9" ht="15" customHeight="1">
      <c r="A26" s="20">
        <v>11121100</v>
      </c>
      <c r="B26" s="20" t="s">
        <v>44</v>
      </c>
      <c r="C26" s="22">
        <v>20094.900000000001</v>
      </c>
      <c r="D26" s="22">
        <v>7157.6</v>
      </c>
      <c r="E26" s="22"/>
      <c r="F26" s="22"/>
      <c r="G26" s="22"/>
      <c r="H26" s="22"/>
    </row>
    <row r="27" spans="1:9" ht="15" hidden="1" customHeight="1">
      <c r="A27" s="23">
        <v>11122</v>
      </c>
      <c r="B27" s="23" t="s">
        <v>45</v>
      </c>
      <c r="C27" s="19">
        <f t="shared" ref="C27:H27" si="11">C28+C29</f>
        <v>8340.1999999999989</v>
      </c>
      <c r="D27" s="19">
        <f t="shared" si="11"/>
        <v>5.5</v>
      </c>
      <c r="E27" s="19">
        <f t="shared" si="11"/>
        <v>0</v>
      </c>
      <c r="F27" s="19">
        <f t="shared" si="11"/>
        <v>0</v>
      </c>
      <c r="G27" s="19">
        <f t="shared" si="11"/>
        <v>0</v>
      </c>
      <c r="H27" s="19">
        <f t="shared" si="11"/>
        <v>0</v>
      </c>
    </row>
    <row r="28" spans="1:9" ht="15" customHeight="1">
      <c r="A28" s="20">
        <v>11122100</v>
      </c>
      <c r="B28" s="20" t="s">
        <v>46</v>
      </c>
      <c r="C28" s="22">
        <v>109.9</v>
      </c>
      <c r="D28" s="22">
        <v>5.5</v>
      </c>
      <c r="E28" s="22"/>
      <c r="F28" s="22"/>
      <c r="G28" s="22"/>
      <c r="H28" s="22"/>
    </row>
    <row r="29" spans="1:9" ht="15" customHeight="1">
      <c r="A29" s="20">
        <v>11122200</v>
      </c>
      <c r="B29" s="20" t="s">
        <v>47</v>
      </c>
      <c r="C29" s="22">
        <v>8230.2999999999993</v>
      </c>
      <c r="D29" s="22">
        <v>0</v>
      </c>
      <c r="E29" s="22"/>
      <c r="F29" s="22"/>
      <c r="G29" s="22"/>
      <c r="H29" s="22"/>
    </row>
    <row r="30" spans="1:9" hidden="1">
      <c r="A30" s="23">
        <v>111223</v>
      </c>
      <c r="B30" s="23" t="s">
        <v>45</v>
      </c>
      <c r="C30" s="19">
        <f t="shared" ref="C30:H30" si="12">C31</f>
        <v>26231.1</v>
      </c>
      <c r="D30" s="19">
        <f t="shared" si="12"/>
        <v>38997.199999999997</v>
      </c>
      <c r="E30" s="19">
        <f t="shared" si="12"/>
        <v>36000</v>
      </c>
      <c r="F30" s="19">
        <f t="shared" si="12"/>
        <v>18000</v>
      </c>
      <c r="G30" s="19">
        <f t="shared" si="12"/>
        <v>18000</v>
      </c>
      <c r="H30" s="19">
        <f t="shared" si="12"/>
        <v>18000</v>
      </c>
    </row>
    <row r="31" spans="1:9">
      <c r="A31" s="20">
        <v>11122300</v>
      </c>
      <c r="B31" s="20" t="s">
        <v>45</v>
      </c>
      <c r="C31" s="22">
        <v>26231.1</v>
      </c>
      <c r="D31" s="22">
        <v>38997.199999999997</v>
      </c>
      <c r="E31" s="22">
        <v>36000</v>
      </c>
      <c r="F31" s="22">
        <v>18000</v>
      </c>
      <c r="G31" s="22">
        <v>18000</v>
      </c>
      <c r="H31" s="22">
        <v>18000</v>
      </c>
    </row>
    <row r="32" spans="1:9" hidden="1">
      <c r="A32" s="23">
        <v>113</v>
      </c>
      <c r="B32" s="23" t="s">
        <v>48</v>
      </c>
      <c r="C32" s="24">
        <f t="shared" ref="C32:H32" si="13">C33+C42</f>
        <v>19344.5</v>
      </c>
      <c r="D32" s="24">
        <f t="shared" si="13"/>
        <v>21144.3</v>
      </c>
      <c r="E32" s="24">
        <f t="shared" si="13"/>
        <v>18761.2</v>
      </c>
      <c r="F32" s="24">
        <f t="shared" si="13"/>
        <v>19161.400000000001</v>
      </c>
      <c r="G32" s="24">
        <f t="shared" si="13"/>
        <v>19161.400000000001</v>
      </c>
      <c r="H32" s="24">
        <f t="shared" si="13"/>
        <v>19161.400000000001</v>
      </c>
    </row>
    <row r="33" spans="1:8" ht="16.5" hidden="1" customHeight="1">
      <c r="A33" s="23">
        <v>1131</v>
      </c>
      <c r="B33" s="23" t="s">
        <v>49</v>
      </c>
      <c r="C33" s="24">
        <f t="shared" ref="C33:H33" si="14">C34+C38</f>
        <v>7612.4</v>
      </c>
      <c r="D33" s="24">
        <f t="shared" si="14"/>
        <v>7023.6999999999989</v>
      </c>
      <c r="E33" s="24">
        <f t="shared" si="14"/>
        <v>7269.5</v>
      </c>
      <c r="F33" s="24">
        <f t="shared" si="14"/>
        <v>7269.5</v>
      </c>
      <c r="G33" s="24">
        <f t="shared" si="14"/>
        <v>7269.5</v>
      </c>
      <c r="H33" s="24">
        <f t="shared" si="14"/>
        <v>7269.5</v>
      </c>
    </row>
    <row r="34" spans="1:8" ht="16.5" hidden="1" customHeight="1">
      <c r="A34" s="23">
        <v>11311</v>
      </c>
      <c r="B34" s="23" t="s">
        <v>50</v>
      </c>
      <c r="C34" s="19">
        <f t="shared" ref="C34:H34" si="15">C35+C36+C37</f>
        <v>1217.3</v>
      </c>
      <c r="D34" s="19">
        <f t="shared" si="15"/>
        <v>1461.3999999999999</v>
      </c>
      <c r="E34" s="19">
        <f t="shared" si="15"/>
        <v>1160.6999999999998</v>
      </c>
      <c r="F34" s="19">
        <f t="shared" si="15"/>
        <v>1160.6999999999998</v>
      </c>
      <c r="G34" s="19">
        <f t="shared" si="15"/>
        <v>1160.6999999999998</v>
      </c>
      <c r="H34" s="19">
        <f t="shared" si="15"/>
        <v>1160.6999999999998</v>
      </c>
    </row>
    <row r="35" spans="1:8" ht="25.5">
      <c r="A35" s="20">
        <v>11311100</v>
      </c>
      <c r="B35" s="20" t="s">
        <v>51</v>
      </c>
      <c r="C35" s="22">
        <v>21.7</v>
      </c>
      <c r="D35" s="22">
        <v>80.599999999999994</v>
      </c>
      <c r="E35" s="22">
        <v>54.6</v>
      </c>
      <c r="F35" s="22">
        <v>54.6</v>
      </c>
      <c r="G35" s="22">
        <v>54.6</v>
      </c>
      <c r="H35" s="22">
        <v>54.6</v>
      </c>
    </row>
    <row r="36" spans="1:8" ht="25.5">
      <c r="A36" s="20">
        <v>11311200</v>
      </c>
      <c r="B36" s="20" t="s">
        <v>52</v>
      </c>
      <c r="C36" s="22">
        <v>1150</v>
      </c>
      <c r="D36" s="22">
        <v>1370.8</v>
      </c>
      <c r="E36" s="22">
        <v>1106.0999999999999</v>
      </c>
      <c r="F36" s="22">
        <v>1106.0999999999999</v>
      </c>
      <c r="G36" s="22">
        <v>1106.0999999999999</v>
      </c>
      <c r="H36" s="22">
        <v>1106.0999999999999</v>
      </c>
    </row>
    <row r="37" spans="1:8" ht="25.5">
      <c r="A37" s="20">
        <v>11311300</v>
      </c>
      <c r="B37" s="20" t="s">
        <v>53</v>
      </c>
      <c r="C37" s="22">
        <v>45.6</v>
      </c>
      <c r="D37" s="22">
        <v>10</v>
      </c>
      <c r="E37" s="22"/>
      <c r="F37" s="22"/>
      <c r="G37" s="22"/>
      <c r="H37" s="22"/>
    </row>
    <row r="38" spans="1:8" ht="16.5" hidden="1" customHeight="1">
      <c r="A38" s="23">
        <v>11312</v>
      </c>
      <c r="B38" s="23" t="s">
        <v>184</v>
      </c>
      <c r="C38" s="24">
        <f t="shared" ref="C38:H38" si="16">C39</f>
        <v>6395.0999999999995</v>
      </c>
      <c r="D38" s="24">
        <f t="shared" si="16"/>
        <v>5562.2999999999993</v>
      </c>
      <c r="E38" s="24">
        <f t="shared" si="16"/>
        <v>6108.8</v>
      </c>
      <c r="F38" s="24">
        <f t="shared" si="16"/>
        <v>6108.8</v>
      </c>
      <c r="G38" s="24">
        <f t="shared" si="16"/>
        <v>6108.8</v>
      </c>
      <c r="H38" s="24">
        <f t="shared" si="16"/>
        <v>6108.8</v>
      </c>
    </row>
    <row r="39" spans="1:8" ht="16.5" hidden="1" customHeight="1">
      <c r="A39" s="23">
        <v>113121</v>
      </c>
      <c r="B39" s="23" t="s">
        <v>54</v>
      </c>
      <c r="C39" s="24">
        <f t="shared" ref="C39:H39" si="17">C40+C41</f>
        <v>6395.0999999999995</v>
      </c>
      <c r="D39" s="24">
        <f t="shared" si="17"/>
        <v>5562.2999999999993</v>
      </c>
      <c r="E39" s="24">
        <f t="shared" si="17"/>
        <v>6108.8</v>
      </c>
      <c r="F39" s="24">
        <f t="shared" si="17"/>
        <v>6108.8</v>
      </c>
      <c r="G39" s="24">
        <f t="shared" si="17"/>
        <v>6108.8</v>
      </c>
      <c r="H39" s="24">
        <f t="shared" si="17"/>
        <v>6108.8</v>
      </c>
    </row>
    <row r="40" spans="1:8" ht="23.25" customHeight="1">
      <c r="A40" s="20">
        <v>11312110</v>
      </c>
      <c r="B40" s="20" t="s">
        <v>55</v>
      </c>
      <c r="C40" s="22">
        <v>256.2</v>
      </c>
      <c r="D40" s="22">
        <v>315.89999999999998</v>
      </c>
      <c r="E40" s="22">
        <v>216</v>
      </c>
      <c r="F40" s="22">
        <v>216</v>
      </c>
      <c r="G40" s="22">
        <v>216</v>
      </c>
      <c r="H40" s="22">
        <v>216</v>
      </c>
    </row>
    <row r="41" spans="1:8" ht="16.5" customHeight="1">
      <c r="A41" s="20">
        <v>11312120</v>
      </c>
      <c r="B41" s="20" t="s">
        <v>56</v>
      </c>
      <c r="C41" s="22">
        <v>6138.9</v>
      </c>
      <c r="D41" s="22">
        <v>5246.4</v>
      </c>
      <c r="E41" s="22">
        <v>5892.8</v>
      </c>
      <c r="F41" s="22">
        <v>5892.8</v>
      </c>
      <c r="G41" s="22">
        <v>5892.8</v>
      </c>
      <c r="H41" s="22">
        <v>5892.8</v>
      </c>
    </row>
    <row r="42" spans="1:8" ht="16.5" hidden="1" customHeight="1">
      <c r="A42" s="23">
        <v>1132</v>
      </c>
      <c r="B42" s="23" t="s">
        <v>57</v>
      </c>
      <c r="C42" s="24">
        <f t="shared" ref="C42:H42" si="18">C43</f>
        <v>11732.1</v>
      </c>
      <c r="D42" s="24">
        <f t="shared" si="18"/>
        <v>14120.6</v>
      </c>
      <c r="E42" s="24">
        <f t="shared" si="18"/>
        <v>11491.7</v>
      </c>
      <c r="F42" s="24">
        <f t="shared" si="18"/>
        <v>11891.9</v>
      </c>
      <c r="G42" s="24">
        <f t="shared" si="18"/>
        <v>11891.9</v>
      </c>
      <c r="H42" s="24">
        <f t="shared" si="18"/>
        <v>11891.9</v>
      </c>
    </row>
    <row r="43" spans="1:8" ht="16.5" hidden="1" customHeight="1">
      <c r="A43" s="23">
        <v>11321</v>
      </c>
      <c r="B43" s="23" t="s">
        <v>57</v>
      </c>
      <c r="C43" s="19">
        <f t="shared" ref="C43:H43" si="19">C44+C45+C46</f>
        <v>11732.1</v>
      </c>
      <c r="D43" s="19">
        <f t="shared" si="19"/>
        <v>14120.6</v>
      </c>
      <c r="E43" s="19">
        <f t="shared" si="19"/>
        <v>11491.7</v>
      </c>
      <c r="F43" s="19">
        <f t="shared" si="19"/>
        <v>11891.9</v>
      </c>
      <c r="G43" s="19">
        <f t="shared" si="19"/>
        <v>11891.9</v>
      </c>
      <c r="H43" s="19">
        <f t="shared" si="19"/>
        <v>11891.9</v>
      </c>
    </row>
    <row r="44" spans="1:8" ht="24" customHeight="1">
      <c r="A44" s="20">
        <v>11321100</v>
      </c>
      <c r="B44" s="20" t="s">
        <v>58</v>
      </c>
      <c r="C44" s="22">
        <v>2224.4</v>
      </c>
      <c r="D44" s="22">
        <v>2266.4</v>
      </c>
      <c r="E44" s="22">
        <v>1613.7</v>
      </c>
      <c r="F44" s="22">
        <v>1613.7</v>
      </c>
      <c r="G44" s="22">
        <v>1613.7</v>
      </c>
      <c r="H44" s="22">
        <v>1613.7</v>
      </c>
    </row>
    <row r="45" spans="1:8" ht="15.75" customHeight="1">
      <c r="A45" s="20">
        <v>11321200</v>
      </c>
      <c r="B45" s="20" t="s">
        <v>59</v>
      </c>
      <c r="C45" s="22">
        <v>222.1</v>
      </c>
      <c r="D45" s="22">
        <v>98.7</v>
      </c>
      <c r="E45" s="22"/>
      <c r="F45" s="22">
        <v>400.2</v>
      </c>
      <c r="G45" s="22">
        <v>400.2</v>
      </c>
      <c r="H45" s="22">
        <v>400.2</v>
      </c>
    </row>
    <row r="46" spans="1:8" ht="23.25" customHeight="1">
      <c r="A46" s="20">
        <v>11321300</v>
      </c>
      <c r="B46" s="20" t="s">
        <v>60</v>
      </c>
      <c r="C46" s="22">
        <v>9285.6</v>
      </c>
      <c r="D46" s="22">
        <v>11755.5</v>
      </c>
      <c r="E46" s="22">
        <v>9878</v>
      </c>
      <c r="F46" s="22">
        <v>9878</v>
      </c>
      <c r="G46" s="22">
        <v>9878</v>
      </c>
      <c r="H46" s="22">
        <v>9878</v>
      </c>
    </row>
    <row r="47" spans="1:8" ht="17.25" hidden="1" customHeight="1">
      <c r="A47" s="23">
        <v>114</v>
      </c>
      <c r="B47" s="23" t="s">
        <v>61</v>
      </c>
      <c r="C47" s="24">
        <f t="shared" ref="C47:H47" si="20">C48+C86+C148</f>
        <v>30.4</v>
      </c>
      <c r="D47" s="24">
        <f t="shared" si="20"/>
        <v>66</v>
      </c>
      <c r="E47" s="24">
        <f t="shared" si="20"/>
        <v>42</v>
      </c>
      <c r="F47" s="24">
        <f t="shared" si="20"/>
        <v>42</v>
      </c>
      <c r="G47" s="24">
        <f t="shared" si="20"/>
        <v>42</v>
      </c>
      <c r="H47" s="24">
        <f t="shared" si="20"/>
        <v>42</v>
      </c>
    </row>
    <row r="48" spans="1:8" hidden="1">
      <c r="A48" s="23">
        <v>1141</v>
      </c>
      <c r="B48" s="23" t="s">
        <v>185</v>
      </c>
      <c r="C48" s="24">
        <f t="shared" ref="C48:H48" si="21">C49+C51</f>
        <v>0</v>
      </c>
      <c r="D48" s="24">
        <f t="shared" si="21"/>
        <v>0</v>
      </c>
      <c r="E48" s="24">
        <f t="shared" si="21"/>
        <v>0</v>
      </c>
      <c r="F48" s="24">
        <f t="shared" si="21"/>
        <v>0</v>
      </c>
      <c r="G48" s="24">
        <f t="shared" si="21"/>
        <v>0</v>
      </c>
      <c r="H48" s="24">
        <f t="shared" si="21"/>
        <v>0</v>
      </c>
    </row>
    <row r="49" spans="1:235" hidden="1">
      <c r="A49" s="23">
        <v>11411</v>
      </c>
      <c r="B49" s="23" t="s">
        <v>62</v>
      </c>
      <c r="C49" s="19">
        <f t="shared" ref="C49:H49" si="22">C50</f>
        <v>0</v>
      </c>
      <c r="D49" s="19">
        <f t="shared" si="22"/>
        <v>0</v>
      </c>
      <c r="E49" s="19">
        <f t="shared" si="22"/>
        <v>0</v>
      </c>
      <c r="F49" s="19">
        <f t="shared" si="22"/>
        <v>0</v>
      </c>
      <c r="G49" s="19">
        <f t="shared" si="22"/>
        <v>0</v>
      </c>
      <c r="H49" s="19">
        <f t="shared" si="22"/>
        <v>0</v>
      </c>
    </row>
    <row r="50" spans="1:235" ht="25.5" hidden="1">
      <c r="A50" s="20">
        <v>11411100</v>
      </c>
      <c r="B50" s="20" t="s">
        <v>63</v>
      </c>
      <c r="C50" s="22"/>
      <c r="D50" s="22"/>
      <c r="E50" s="22"/>
      <c r="F50" s="22"/>
      <c r="G50" s="22"/>
      <c r="H50" s="22"/>
    </row>
    <row r="51" spans="1:235" ht="16.5" hidden="1" customHeight="1">
      <c r="A51" s="23">
        <v>11412</v>
      </c>
      <c r="B51" s="23" t="s">
        <v>64</v>
      </c>
      <c r="C51" s="19">
        <f t="shared" ref="C51:H51" si="23">C52</f>
        <v>0</v>
      </c>
      <c r="D51" s="19">
        <f t="shared" si="23"/>
        <v>0</v>
      </c>
      <c r="E51" s="19">
        <f t="shared" si="23"/>
        <v>0</v>
      </c>
      <c r="F51" s="19">
        <f t="shared" si="23"/>
        <v>0</v>
      </c>
      <c r="G51" s="19">
        <f t="shared" si="23"/>
        <v>0</v>
      </c>
      <c r="H51" s="19">
        <f t="shared" si="23"/>
        <v>0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</row>
    <row r="52" spans="1:235" ht="16.5" customHeight="1">
      <c r="A52" s="20">
        <v>11412100</v>
      </c>
      <c r="B52" s="20" t="s">
        <v>64</v>
      </c>
      <c r="C52" s="22"/>
      <c r="D52" s="22">
        <v>0</v>
      </c>
      <c r="E52" s="22"/>
      <c r="F52" s="22">
        <v>0</v>
      </c>
      <c r="G52" s="22">
        <v>0</v>
      </c>
      <c r="H52" s="22">
        <v>0</v>
      </c>
    </row>
    <row r="53" spans="1:235" hidden="1">
      <c r="A53" s="23">
        <v>11413</v>
      </c>
      <c r="B53" s="23" t="s">
        <v>65</v>
      </c>
      <c r="C53" s="24"/>
      <c r="D53" s="24"/>
      <c r="E53" s="24"/>
      <c r="F53" s="24"/>
      <c r="G53" s="24"/>
      <c r="H53" s="24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</row>
    <row r="54" spans="1:235" hidden="1">
      <c r="A54" s="20">
        <v>11413100</v>
      </c>
      <c r="B54" s="20" t="s">
        <v>65</v>
      </c>
      <c r="C54" s="22"/>
      <c r="D54" s="22"/>
      <c r="E54" s="22"/>
      <c r="F54" s="22"/>
      <c r="G54" s="22"/>
      <c r="H54" s="22"/>
    </row>
    <row r="55" spans="1:235" ht="25.5" hidden="1">
      <c r="A55" s="23">
        <v>11414</v>
      </c>
      <c r="B55" s="23" t="s">
        <v>66</v>
      </c>
      <c r="C55" s="24"/>
      <c r="D55" s="24"/>
      <c r="E55" s="24"/>
      <c r="F55" s="24"/>
      <c r="G55" s="24"/>
      <c r="H55" s="24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</row>
    <row r="56" spans="1:235" ht="25.5" hidden="1">
      <c r="A56" s="20">
        <v>11414100</v>
      </c>
      <c r="B56" s="20" t="s">
        <v>66</v>
      </c>
      <c r="C56" s="22"/>
      <c r="D56" s="22"/>
      <c r="E56" s="22"/>
      <c r="F56" s="22"/>
      <c r="G56" s="22"/>
      <c r="H56" s="22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</row>
    <row r="57" spans="1:235" hidden="1">
      <c r="A57" s="23">
        <v>1142</v>
      </c>
      <c r="B57" s="23" t="s">
        <v>67</v>
      </c>
      <c r="C57" s="24"/>
      <c r="D57" s="24"/>
      <c r="E57" s="24"/>
      <c r="F57" s="24"/>
      <c r="G57" s="24"/>
      <c r="H57" s="24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</row>
    <row r="58" spans="1:235" ht="25.5" hidden="1">
      <c r="A58" s="23">
        <v>11421</v>
      </c>
      <c r="B58" s="23" t="s">
        <v>68</v>
      </c>
      <c r="C58" s="24"/>
      <c r="D58" s="24"/>
      <c r="E58" s="24"/>
      <c r="F58" s="24"/>
      <c r="G58" s="24"/>
      <c r="H58" s="24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</row>
    <row r="59" spans="1:235" hidden="1">
      <c r="A59" s="23">
        <v>114211</v>
      </c>
      <c r="B59" s="23" t="s">
        <v>69</v>
      </c>
      <c r="C59" s="19"/>
      <c r="D59" s="19"/>
      <c r="E59" s="19"/>
      <c r="F59" s="19"/>
      <c r="G59" s="19"/>
      <c r="H59" s="19"/>
    </row>
    <row r="60" spans="1:235" hidden="1">
      <c r="A60" s="20">
        <v>11421140</v>
      </c>
      <c r="B60" s="20" t="s">
        <v>70</v>
      </c>
      <c r="C60" s="22"/>
      <c r="D60" s="22"/>
      <c r="E60" s="22"/>
      <c r="F60" s="22"/>
      <c r="G60" s="22"/>
      <c r="H60" s="22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</row>
    <row r="61" spans="1:235" hidden="1">
      <c r="A61" s="20">
        <v>11421190</v>
      </c>
      <c r="B61" s="20" t="s">
        <v>71</v>
      </c>
      <c r="C61" s="22"/>
      <c r="D61" s="22"/>
      <c r="E61" s="22"/>
      <c r="F61" s="22"/>
      <c r="G61" s="22"/>
      <c r="H61" s="22"/>
    </row>
    <row r="62" spans="1:235" hidden="1">
      <c r="A62" s="23">
        <v>114221</v>
      </c>
      <c r="B62" s="23" t="s">
        <v>69</v>
      </c>
      <c r="C62" s="24"/>
      <c r="D62" s="24"/>
      <c r="E62" s="24"/>
      <c r="F62" s="24"/>
      <c r="G62" s="24"/>
      <c r="H62" s="24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</row>
    <row r="63" spans="1:235" hidden="1">
      <c r="A63" s="20">
        <v>11422110</v>
      </c>
      <c r="B63" s="20" t="s">
        <v>72</v>
      </c>
      <c r="C63" s="22"/>
      <c r="D63" s="22"/>
      <c r="E63" s="22"/>
      <c r="F63" s="22"/>
      <c r="G63" s="22"/>
      <c r="H63" s="22"/>
    </row>
    <row r="64" spans="1:235" hidden="1">
      <c r="A64" s="20">
        <v>11422120</v>
      </c>
      <c r="B64" s="20" t="s">
        <v>73</v>
      </c>
      <c r="C64" s="22"/>
      <c r="D64" s="22"/>
      <c r="E64" s="22"/>
      <c r="F64" s="22"/>
      <c r="G64" s="22"/>
      <c r="H64" s="22"/>
    </row>
    <row r="65" spans="1:235" hidden="1">
      <c r="A65" s="20">
        <v>11422130</v>
      </c>
      <c r="B65" s="20" t="s">
        <v>74</v>
      </c>
      <c r="C65" s="22"/>
      <c r="D65" s="22"/>
      <c r="E65" s="22"/>
      <c r="F65" s="22"/>
      <c r="G65" s="22"/>
      <c r="H65" s="22"/>
    </row>
    <row r="66" spans="1:235" hidden="1">
      <c r="A66" s="20">
        <v>11422140</v>
      </c>
      <c r="B66" s="20" t="s">
        <v>70</v>
      </c>
      <c r="C66" s="22"/>
      <c r="D66" s="22"/>
      <c r="E66" s="22"/>
      <c r="F66" s="22"/>
      <c r="G66" s="22"/>
      <c r="H66" s="22"/>
    </row>
    <row r="67" spans="1:235" hidden="1">
      <c r="A67" s="20">
        <v>11422150</v>
      </c>
      <c r="B67" s="20" t="s">
        <v>75</v>
      </c>
      <c r="C67" s="22"/>
      <c r="D67" s="22"/>
      <c r="E67" s="22"/>
      <c r="F67" s="22"/>
      <c r="G67" s="22"/>
      <c r="H67" s="22"/>
    </row>
    <row r="68" spans="1:235" hidden="1">
      <c r="A68" s="20">
        <v>11422160</v>
      </c>
      <c r="B68" s="20" t="s">
        <v>76</v>
      </c>
      <c r="C68" s="22"/>
      <c r="D68" s="22"/>
      <c r="E68" s="22"/>
      <c r="F68" s="22"/>
      <c r="G68" s="22"/>
      <c r="H68" s="22"/>
    </row>
    <row r="69" spans="1:235" hidden="1">
      <c r="A69" s="20">
        <v>11422170</v>
      </c>
      <c r="B69" s="20" t="s">
        <v>77</v>
      </c>
      <c r="C69" s="22"/>
      <c r="D69" s="22"/>
      <c r="E69" s="22"/>
      <c r="F69" s="22"/>
      <c r="G69" s="22"/>
      <c r="H69" s="22"/>
    </row>
    <row r="70" spans="1:235" hidden="1">
      <c r="A70" s="20">
        <v>11422180</v>
      </c>
      <c r="B70" s="20" t="s">
        <v>78</v>
      </c>
      <c r="C70" s="22"/>
      <c r="D70" s="22"/>
      <c r="E70" s="22"/>
      <c r="F70" s="22"/>
      <c r="G70" s="22"/>
      <c r="H70" s="22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</row>
    <row r="71" spans="1:235" hidden="1">
      <c r="A71" s="20">
        <v>11422190</v>
      </c>
      <c r="B71" s="20" t="s">
        <v>71</v>
      </c>
      <c r="C71" s="22"/>
      <c r="D71" s="22"/>
      <c r="E71" s="22"/>
      <c r="F71" s="22"/>
      <c r="G71" s="22"/>
      <c r="H71" s="22"/>
    </row>
    <row r="72" spans="1:235" hidden="1">
      <c r="A72" s="23">
        <v>114222</v>
      </c>
      <c r="B72" s="23" t="s">
        <v>79</v>
      </c>
      <c r="C72" s="24"/>
      <c r="D72" s="24"/>
      <c r="E72" s="24"/>
      <c r="F72" s="24"/>
      <c r="G72" s="24"/>
      <c r="H72" s="24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</row>
    <row r="73" spans="1:235" hidden="1">
      <c r="A73" s="20">
        <v>11422210</v>
      </c>
      <c r="B73" s="20" t="s">
        <v>80</v>
      </c>
      <c r="C73" s="22"/>
      <c r="D73" s="22"/>
      <c r="E73" s="22"/>
      <c r="F73" s="22"/>
      <c r="G73" s="22"/>
      <c r="H73" s="22"/>
    </row>
    <row r="74" spans="1:235" hidden="1">
      <c r="A74" s="20">
        <v>11422220</v>
      </c>
      <c r="B74" s="20" t="s">
        <v>81</v>
      </c>
      <c r="C74" s="22"/>
      <c r="D74" s="22"/>
      <c r="E74" s="22"/>
      <c r="F74" s="22"/>
      <c r="G74" s="22"/>
      <c r="H74" s="22"/>
    </row>
    <row r="75" spans="1:235" hidden="1">
      <c r="A75" s="20">
        <v>11422230</v>
      </c>
      <c r="B75" s="20" t="s">
        <v>82</v>
      </c>
      <c r="C75" s="22"/>
      <c r="D75" s="22"/>
      <c r="E75" s="22"/>
      <c r="F75" s="22"/>
      <c r="G75" s="22"/>
      <c r="H75" s="22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</row>
    <row r="76" spans="1:235" ht="25.5" hidden="1">
      <c r="A76" s="20">
        <v>11422290</v>
      </c>
      <c r="B76" s="20" t="s">
        <v>83</v>
      </c>
      <c r="C76" s="22"/>
      <c r="D76" s="22"/>
      <c r="E76" s="22"/>
      <c r="F76" s="22"/>
      <c r="G76" s="22"/>
      <c r="H76" s="22"/>
    </row>
    <row r="77" spans="1:235" hidden="1">
      <c r="A77" s="23">
        <v>114223</v>
      </c>
      <c r="B77" s="23" t="s">
        <v>84</v>
      </c>
      <c r="C77" s="24"/>
      <c r="D77" s="24"/>
      <c r="E77" s="24"/>
      <c r="F77" s="24"/>
      <c r="G77" s="24"/>
      <c r="H77" s="24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</row>
    <row r="78" spans="1:235" hidden="1">
      <c r="A78" s="20">
        <v>11422310</v>
      </c>
      <c r="B78" s="20" t="s">
        <v>85</v>
      </c>
      <c r="C78" s="22"/>
      <c r="D78" s="22"/>
      <c r="E78" s="22"/>
      <c r="F78" s="22"/>
      <c r="G78" s="22"/>
      <c r="H78" s="22"/>
    </row>
    <row r="79" spans="1:235" hidden="1">
      <c r="A79" s="20">
        <v>11422320</v>
      </c>
      <c r="B79" s="20" t="s">
        <v>86</v>
      </c>
      <c r="C79" s="22"/>
      <c r="D79" s="22"/>
      <c r="E79" s="22"/>
      <c r="F79" s="22"/>
      <c r="G79" s="22"/>
      <c r="H79" s="22"/>
    </row>
    <row r="80" spans="1:235" hidden="1">
      <c r="A80" s="20">
        <v>11422330</v>
      </c>
      <c r="B80" s="20" t="s">
        <v>87</v>
      </c>
      <c r="C80" s="22"/>
      <c r="D80" s="22"/>
      <c r="E80" s="22"/>
      <c r="F80" s="22"/>
      <c r="G80" s="22"/>
      <c r="H80" s="22"/>
    </row>
    <row r="81" spans="1:235" hidden="1">
      <c r="A81" s="20">
        <v>11422340</v>
      </c>
      <c r="B81" s="20" t="s">
        <v>88</v>
      </c>
      <c r="C81" s="22"/>
      <c r="D81" s="22"/>
      <c r="E81" s="22"/>
      <c r="F81" s="22"/>
      <c r="G81" s="22"/>
      <c r="H81" s="22"/>
    </row>
    <row r="82" spans="1:235" hidden="1">
      <c r="A82" s="20">
        <v>11422350</v>
      </c>
      <c r="B82" s="20" t="s">
        <v>89</v>
      </c>
      <c r="C82" s="22"/>
      <c r="D82" s="22"/>
      <c r="E82" s="22"/>
      <c r="F82" s="22"/>
      <c r="G82" s="22"/>
      <c r="H82" s="22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</row>
    <row r="83" spans="1:235" ht="25.5" hidden="1">
      <c r="A83" s="20">
        <v>11422360</v>
      </c>
      <c r="B83" s="20" t="s">
        <v>90</v>
      </c>
      <c r="C83" s="22"/>
      <c r="D83" s="22"/>
      <c r="E83" s="22"/>
      <c r="F83" s="22"/>
      <c r="G83" s="22"/>
      <c r="H83" s="22"/>
    </row>
    <row r="84" spans="1:235" hidden="1">
      <c r="A84" s="23">
        <v>114224</v>
      </c>
      <c r="B84" s="23" t="s">
        <v>91</v>
      </c>
      <c r="C84" s="24"/>
      <c r="D84" s="24"/>
      <c r="E84" s="24"/>
      <c r="F84" s="24"/>
      <c r="G84" s="24"/>
      <c r="H84" s="24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</row>
    <row r="85" spans="1:235" hidden="1">
      <c r="A85" s="20">
        <v>11422410</v>
      </c>
      <c r="B85" s="20" t="s">
        <v>91</v>
      </c>
      <c r="C85" s="22"/>
      <c r="D85" s="22"/>
      <c r="E85" s="22"/>
      <c r="F85" s="22"/>
      <c r="G85" s="22"/>
      <c r="H85" s="22"/>
    </row>
    <row r="86" spans="1:235" ht="18.75" hidden="1" customHeight="1">
      <c r="A86" s="23">
        <v>1144</v>
      </c>
      <c r="B86" s="23" t="s">
        <v>92</v>
      </c>
      <c r="C86" s="24">
        <f t="shared" ref="C86:H86" si="24">C111</f>
        <v>30.4</v>
      </c>
      <c r="D86" s="24">
        <f t="shared" si="24"/>
        <v>66</v>
      </c>
      <c r="E86" s="24">
        <f t="shared" si="24"/>
        <v>42</v>
      </c>
      <c r="F86" s="24">
        <f t="shared" si="24"/>
        <v>42</v>
      </c>
      <c r="G86" s="24">
        <f t="shared" si="24"/>
        <v>42</v>
      </c>
      <c r="H86" s="24">
        <f t="shared" si="24"/>
        <v>42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</row>
    <row r="87" spans="1:235" hidden="1">
      <c r="A87" s="23">
        <v>11441</v>
      </c>
      <c r="B87" s="23" t="s">
        <v>93</v>
      </c>
      <c r="C87" s="22"/>
      <c r="D87" s="22"/>
      <c r="E87" s="22"/>
      <c r="F87" s="22"/>
      <c r="G87" s="22"/>
      <c r="H87" s="22"/>
    </row>
    <row r="88" spans="1:235" hidden="1">
      <c r="A88" s="23">
        <v>114411</v>
      </c>
      <c r="B88" s="23" t="s">
        <v>94</v>
      </c>
      <c r="C88" s="24"/>
      <c r="D88" s="24"/>
      <c r="E88" s="24"/>
      <c r="F88" s="24"/>
      <c r="G88" s="24"/>
      <c r="H88" s="24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</row>
    <row r="89" spans="1:235" hidden="1">
      <c r="A89" s="20">
        <v>11441110</v>
      </c>
      <c r="B89" s="20" t="s">
        <v>95</v>
      </c>
      <c r="C89" s="22"/>
      <c r="D89" s="22"/>
      <c r="E89" s="22"/>
      <c r="F89" s="22"/>
      <c r="G89" s="22"/>
      <c r="H89" s="22"/>
    </row>
    <row r="90" spans="1:235" hidden="1">
      <c r="A90" s="20">
        <v>11441120</v>
      </c>
      <c r="B90" s="20" t="s">
        <v>96</v>
      </c>
      <c r="C90" s="22"/>
      <c r="D90" s="22"/>
      <c r="E90" s="22"/>
      <c r="F90" s="22"/>
      <c r="G90" s="22"/>
      <c r="H90" s="22"/>
    </row>
    <row r="91" spans="1:235" hidden="1">
      <c r="A91" s="20">
        <v>11441130</v>
      </c>
      <c r="B91" s="20" t="s">
        <v>97</v>
      </c>
      <c r="C91" s="22"/>
      <c r="D91" s="22"/>
      <c r="E91" s="22"/>
      <c r="F91" s="22"/>
      <c r="G91" s="22"/>
      <c r="H91" s="22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</row>
    <row r="92" spans="1:235" hidden="1">
      <c r="A92" s="20">
        <v>11441190</v>
      </c>
      <c r="B92" s="20" t="s">
        <v>98</v>
      </c>
      <c r="C92" s="22"/>
      <c r="D92" s="22"/>
      <c r="E92" s="22"/>
      <c r="F92" s="22"/>
      <c r="G92" s="22"/>
      <c r="H92" s="22"/>
    </row>
    <row r="93" spans="1:235" hidden="1">
      <c r="A93" s="23">
        <v>114412</v>
      </c>
      <c r="B93" s="23" t="s">
        <v>99</v>
      </c>
      <c r="C93" s="24"/>
      <c r="D93" s="24"/>
      <c r="E93" s="24"/>
      <c r="F93" s="24"/>
      <c r="G93" s="24"/>
      <c r="H93" s="24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</row>
    <row r="94" spans="1:235" hidden="1">
      <c r="A94" s="20">
        <v>11441210</v>
      </c>
      <c r="B94" s="20" t="s">
        <v>100</v>
      </c>
      <c r="C94" s="22"/>
      <c r="D94" s="22"/>
      <c r="E94" s="22"/>
      <c r="F94" s="22"/>
      <c r="G94" s="22"/>
      <c r="H94" s="22"/>
    </row>
    <row r="95" spans="1:235" hidden="1">
      <c r="A95" s="20">
        <v>11441220</v>
      </c>
      <c r="B95" s="20" t="s">
        <v>101</v>
      </c>
      <c r="C95" s="22"/>
      <c r="D95" s="22"/>
      <c r="E95" s="22"/>
      <c r="F95" s="22"/>
      <c r="G95" s="22"/>
      <c r="H95" s="22"/>
    </row>
    <row r="96" spans="1:235" hidden="1">
      <c r="A96" s="20">
        <v>11441230</v>
      </c>
      <c r="B96" s="20" t="s">
        <v>102</v>
      </c>
      <c r="C96" s="22"/>
      <c r="D96" s="22"/>
      <c r="E96" s="22"/>
      <c r="F96" s="22"/>
      <c r="G96" s="22"/>
      <c r="H96" s="22"/>
    </row>
    <row r="97" spans="1:235" hidden="1">
      <c r="A97" s="20">
        <v>11441240</v>
      </c>
      <c r="B97" s="20" t="s">
        <v>103</v>
      </c>
      <c r="C97" s="22"/>
      <c r="D97" s="22"/>
      <c r="E97" s="22"/>
      <c r="F97" s="22"/>
      <c r="G97" s="22"/>
      <c r="H97" s="22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</row>
    <row r="98" spans="1:235" hidden="1">
      <c r="A98" s="20">
        <v>11441290</v>
      </c>
      <c r="B98" s="20" t="s">
        <v>104</v>
      </c>
      <c r="C98" s="22"/>
      <c r="D98" s="22"/>
      <c r="E98" s="22"/>
      <c r="F98" s="22"/>
      <c r="G98" s="22"/>
      <c r="H98" s="22"/>
    </row>
    <row r="99" spans="1:235" hidden="1">
      <c r="A99" s="23">
        <v>114413</v>
      </c>
      <c r="B99" s="23" t="s">
        <v>105</v>
      </c>
      <c r="C99" s="24"/>
      <c r="D99" s="24"/>
      <c r="E99" s="24"/>
      <c r="F99" s="24"/>
      <c r="G99" s="24"/>
      <c r="H99" s="24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</row>
    <row r="100" spans="1:235" hidden="1">
      <c r="A100" s="20">
        <v>11441310</v>
      </c>
      <c r="B100" s="20" t="s">
        <v>106</v>
      </c>
      <c r="C100" s="22"/>
      <c r="D100" s="22"/>
      <c r="E100" s="22"/>
      <c r="F100" s="22"/>
      <c r="G100" s="22"/>
      <c r="H100" s="22"/>
    </row>
    <row r="101" spans="1:235" hidden="1">
      <c r="A101" s="20">
        <v>11441320</v>
      </c>
      <c r="B101" s="20" t="s">
        <v>107</v>
      </c>
      <c r="C101" s="22"/>
      <c r="D101" s="22"/>
      <c r="E101" s="22"/>
      <c r="F101" s="22"/>
      <c r="G101" s="22"/>
      <c r="H101" s="22"/>
    </row>
    <row r="102" spans="1:235" hidden="1">
      <c r="A102" s="20">
        <v>11462330</v>
      </c>
      <c r="B102" s="20" t="s">
        <v>108</v>
      </c>
      <c r="C102" s="22">
        <v>20.2</v>
      </c>
      <c r="D102" s="22">
        <v>20.2</v>
      </c>
      <c r="E102" s="22"/>
      <c r="F102" s="22">
        <v>23</v>
      </c>
      <c r="G102" s="22">
        <v>23</v>
      </c>
      <c r="H102" s="22">
        <v>23</v>
      </c>
    </row>
    <row r="103" spans="1:235" hidden="1">
      <c r="A103" s="20">
        <v>11441340</v>
      </c>
      <c r="B103" s="20" t="s">
        <v>109</v>
      </c>
      <c r="C103" s="22"/>
      <c r="D103" s="22"/>
      <c r="E103" s="22"/>
      <c r="F103" s="22"/>
      <c r="G103" s="22"/>
      <c r="H103" s="22"/>
    </row>
    <row r="104" spans="1:235" hidden="1">
      <c r="A104" s="20">
        <v>11441350</v>
      </c>
      <c r="B104" s="20" t="s">
        <v>110</v>
      </c>
      <c r="C104" s="22"/>
      <c r="D104" s="22"/>
      <c r="E104" s="22"/>
      <c r="F104" s="22"/>
      <c r="G104" s="22"/>
      <c r="H104" s="22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</row>
    <row r="105" spans="1:235" hidden="1">
      <c r="A105" s="20">
        <v>11462390</v>
      </c>
      <c r="B105" s="20" t="s">
        <v>215</v>
      </c>
      <c r="C105" s="22">
        <v>25</v>
      </c>
      <c r="D105" s="22">
        <v>25</v>
      </c>
      <c r="E105" s="22"/>
      <c r="F105" s="22">
        <v>25</v>
      </c>
      <c r="G105" s="22">
        <v>25</v>
      </c>
      <c r="H105" s="22">
        <v>25</v>
      </c>
    </row>
    <row r="106" spans="1:235" hidden="1">
      <c r="A106" s="23">
        <v>114414</v>
      </c>
      <c r="B106" s="23" t="s">
        <v>112</v>
      </c>
      <c r="C106" s="24"/>
      <c r="D106" s="24"/>
      <c r="E106" s="24"/>
      <c r="F106" s="24"/>
      <c r="G106" s="24"/>
      <c r="H106" s="24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</row>
    <row r="107" spans="1:235" ht="25.5" hidden="1">
      <c r="A107" s="20">
        <v>11441510</v>
      </c>
      <c r="B107" s="20" t="s">
        <v>113</v>
      </c>
      <c r="C107" s="22"/>
      <c r="D107" s="22"/>
      <c r="E107" s="22"/>
      <c r="F107" s="22"/>
      <c r="G107" s="22"/>
      <c r="H107" s="22"/>
    </row>
    <row r="108" spans="1:235" hidden="1">
      <c r="A108" s="20">
        <v>11441520</v>
      </c>
      <c r="B108" s="20" t="s">
        <v>114</v>
      </c>
      <c r="C108" s="22"/>
      <c r="D108" s="22"/>
      <c r="E108" s="22"/>
      <c r="F108" s="22"/>
      <c r="G108" s="22"/>
      <c r="H108" s="22"/>
    </row>
    <row r="109" spans="1:235" hidden="1">
      <c r="A109" s="20">
        <v>11441530</v>
      </c>
      <c r="B109" s="20" t="s">
        <v>115</v>
      </c>
      <c r="C109" s="22"/>
      <c r="D109" s="22"/>
      <c r="E109" s="22"/>
      <c r="F109" s="22"/>
      <c r="G109" s="22"/>
      <c r="H109" s="22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</row>
    <row r="110" spans="1:235" hidden="1">
      <c r="A110" s="20">
        <v>11462440</v>
      </c>
      <c r="B110" s="20" t="s">
        <v>216</v>
      </c>
      <c r="C110" s="22">
        <v>27</v>
      </c>
      <c r="D110" s="22">
        <v>27</v>
      </c>
      <c r="E110" s="22"/>
      <c r="F110" s="22">
        <v>32</v>
      </c>
      <c r="G110" s="22">
        <v>32</v>
      </c>
      <c r="H110" s="22">
        <v>32</v>
      </c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</row>
    <row r="111" spans="1:235">
      <c r="A111" s="23">
        <v>11442</v>
      </c>
      <c r="B111" s="23" t="s">
        <v>116</v>
      </c>
      <c r="C111" s="22">
        <v>30.4</v>
      </c>
      <c r="D111" s="22">
        <v>66</v>
      </c>
      <c r="E111" s="22">
        <v>42</v>
      </c>
      <c r="F111" s="22">
        <v>42</v>
      </c>
      <c r="G111" s="22">
        <v>42</v>
      </c>
      <c r="H111" s="22">
        <v>42</v>
      </c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</row>
    <row r="112" spans="1:235" hidden="1">
      <c r="A112" s="23">
        <v>114421</v>
      </c>
      <c r="B112" s="23" t="s">
        <v>94</v>
      </c>
      <c r="C112" s="24"/>
      <c r="D112" s="24"/>
      <c r="E112" s="24"/>
      <c r="F112" s="24"/>
      <c r="G112" s="24"/>
      <c r="H112" s="24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</row>
    <row r="113" spans="1:235" hidden="1">
      <c r="A113" s="20">
        <v>11442110</v>
      </c>
      <c r="B113" s="20" t="s">
        <v>95</v>
      </c>
      <c r="C113" s="22"/>
      <c r="D113" s="22"/>
      <c r="E113" s="22"/>
      <c r="F113" s="22"/>
      <c r="G113" s="22"/>
      <c r="H113" s="22"/>
    </row>
    <row r="114" spans="1:235" hidden="1">
      <c r="A114" s="20">
        <v>11442120</v>
      </c>
      <c r="B114" s="20" t="s">
        <v>96</v>
      </c>
      <c r="C114" s="22"/>
      <c r="D114" s="22"/>
      <c r="E114" s="22"/>
      <c r="F114" s="22"/>
      <c r="G114" s="22"/>
      <c r="H114" s="22"/>
    </row>
    <row r="115" spans="1:235" hidden="1">
      <c r="A115" s="20">
        <v>11442130</v>
      </c>
      <c r="B115" s="20" t="s">
        <v>97</v>
      </c>
      <c r="C115" s="22"/>
      <c r="D115" s="22"/>
      <c r="E115" s="22"/>
      <c r="F115" s="22"/>
      <c r="G115" s="22"/>
      <c r="H115" s="22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</row>
    <row r="116" spans="1:235" hidden="1">
      <c r="A116" s="20">
        <v>11442190</v>
      </c>
      <c r="B116" s="20" t="s">
        <v>98</v>
      </c>
      <c r="C116" s="22"/>
      <c r="D116" s="22"/>
      <c r="E116" s="22"/>
      <c r="F116" s="22"/>
      <c r="G116" s="22"/>
      <c r="H116" s="22"/>
    </row>
    <row r="117" spans="1:235" hidden="1">
      <c r="A117" s="23">
        <v>114422</v>
      </c>
      <c r="B117" s="23" t="s">
        <v>99</v>
      </c>
      <c r="C117" s="24"/>
      <c r="D117" s="24"/>
      <c r="E117" s="24"/>
      <c r="F117" s="24"/>
      <c r="G117" s="24"/>
      <c r="H117" s="24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</row>
    <row r="118" spans="1:235" hidden="1">
      <c r="A118" s="20">
        <v>11442210</v>
      </c>
      <c r="B118" s="20" t="s">
        <v>100</v>
      </c>
      <c r="C118" s="22"/>
      <c r="D118" s="22"/>
      <c r="E118" s="22"/>
      <c r="F118" s="22"/>
      <c r="G118" s="22"/>
      <c r="H118" s="22"/>
    </row>
    <row r="119" spans="1:235" hidden="1">
      <c r="A119" s="20">
        <v>11442220</v>
      </c>
      <c r="B119" s="20" t="s">
        <v>101</v>
      </c>
      <c r="C119" s="22"/>
      <c r="D119" s="22"/>
      <c r="E119" s="22"/>
      <c r="F119" s="22"/>
      <c r="G119" s="22"/>
      <c r="H119" s="22"/>
    </row>
    <row r="120" spans="1:235" hidden="1">
      <c r="A120" s="20">
        <v>11442230</v>
      </c>
      <c r="B120" s="20" t="s">
        <v>102</v>
      </c>
      <c r="C120" s="22"/>
      <c r="D120" s="22"/>
      <c r="E120" s="22"/>
      <c r="F120" s="22"/>
      <c r="G120" s="22"/>
      <c r="H120" s="22"/>
    </row>
    <row r="121" spans="1:235" hidden="1">
      <c r="A121" s="20">
        <v>11442240</v>
      </c>
      <c r="B121" s="20" t="s">
        <v>103</v>
      </c>
      <c r="C121" s="22"/>
      <c r="D121" s="22"/>
      <c r="E121" s="22"/>
      <c r="F121" s="22"/>
      <c r="G121" s="22"/>
      <c r="H121" s="22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</row>
    <row r="122" spans="1:235" hidden="1">
      <c r="A122" s="20">
        <v>11442290</v>
      </c>
      <c r="B122" s="20" t="s">
        <v>104</v>
      </c>
      <c r="C122" s="22"/>
      <c r="D122" s="22"/>
      <c r="E122" s="22"/>
      <c r="F122" s="22"/>
      <c r="G122" s="22"/>
      <c r="H122" s="22"/>
    </row>
    <row r="123" spans="1:235" hidden="1">
      <c r="A123" s="23">
        <v>114423</v>
      </c>
      <c r="B123" s="23" t="s">
        <v>105</v>
      </c>
      <c r="C123" s="24"/>
      <c r="D123" s="24"/>
      <c r="E123" s="24"/>
      <c r="F123" s="24"/>
      <c r="G123" s="24"/>
      <c r="H123" s="24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</row>
    <row r="124" spans="1:235" hidden="1">
      <c r="A124" s="20">
        <v>11442310</v>
      </c>
      <c r="B124" s="20" t="s">
        <v>106</v>
      </c>
      <c r="C124" s="22"/>
      <c r="D124" s="22"/>
      <c r="E124" s="22"/>
      <c r="F124" s="22"/>
      <c r="G124" s="22"/>
      <c r="H124" s="22"/>
    </row>
    <row r="125" spans="1:235" hidden="1">
      <c r="A125" s="20">
        <v>11442320</v>
      </c>
      <c r="B125" s="20" t="s">
        <v>107</v>
      </c>
      <c r="C125" s="22"/>
      <c r="D125" s="22"/>
      <c r="E125" s="22"/>
      <c r="F125" s="22"/>
      <c r="G125" s="22"/>
      <c r="H125" s="22"/>
    </row>
    <row r="126" spans="1:235" hidden="1">
      <c r="A126" s="20">
        <v>11442330</v>
      </c>
      <c r="B126" s="20" t="s">
        <v>108</v>
      </c>
      <c r="C126" s="22"/>
      <c r="D126" s="22"/>
      <c r="E126" s="22"/>
      <c r="F126" s="22"/>
      <c r="G126" s="22"/>
      <c r="H126" s="22"/>
    </row>
    <row r="127" spans="1:235" hidden="1">
      <c r="A127" s="20">
        <v>11442340</v>
      </c>
      <c r="B127" s="20" t="s">
        <v>109</v>
      </c>
      <c r="C127" s="22"/>
      <c r="D127" s="22"/>
      <c r="E127" s="22"/>
      <c r="F127" s="22"/>
      <c r="G127" s="22"/>
      <c r="H127" s="22"/>
    </row>
    <row r="128" spans="1:235" hidden="1">
      <c r="A128" s="20">
        <v>11442350</v>
      </c>
      <c r="B128" s="20" t="s">
        <v>110</v>
      </c>
      <c r="C128" s="22"/>
      <c r="D128" s="22"/>
      <c r="E128" s="22"/>
      <c r="F128" s="22"/>
      <c r="G128" s="22"/>
      <c r="H128" s="22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</row>
    <row r="129" spans="1:235" hidden="1">
      <c r="A129" s="20">
        <v>11442390</v>
      </c>
      <c r="B129" s="20" t="s">
        <v>111</v>
      </c>
      <c r="C129" s="22"/>
      <c r="D129" s="22"/>
      <c r="E129" s="22"/>
      <c r="F129" s="22"/>
      <c r="G129" s="22"/>
      <c r="H129" s="22"/>
    </row>
    <row r="130" spans="1:235" hidden="1">
      <c r="A130" s="23">
        <v>114424</v>
      </c>
      <c r="B130" s="23" t="s">
        <v>112</v>
      </c>
      <c r="C130" s="24"/>
      <c r="D130" s="24"/>
      <c r="E130" s="24"/>
      <c r="F130" s="24"/>
      <c r="G130" s="24"/>
      <c r="H130" s="24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</row>
    <row r="131" spans="1:235" ht="25.5" hidden="1">
      <c r="A131" s="20">
        <v>11442410</v>
      </c>
      <c r="B131" s="20" t="s">
        <v>117</v>
      </c>
      <c r="C131" s="22"/>
      <c r="D131" s="22"/>
      <c r="E131" s="22"/>
      <c r="F131" s="22"/>
      <c r="G131" s="22"/>
      <c r="H131" s="22"/>
    </row>
    <row r="132" spans="1:235" hidden="1">
      <c r="A132" s="20">
        <v>11442420</v>
      </c>
      <c r="B132" s="20" t="s">
        <v>118</v>
      </c>
      <c r="C132" s="22"/>
      <c r="D132" s="22"/>
      <c r="E132" s="22"/>
      <c r="F132" s="22"/>
      <c r="G132" s="22"/>
      <c r="H132" s="22"/>
    </row>
    <row r="133" spans="1:235" hidden="1">
      <c r="A133" s="20">
        <v>11442430</v>
      </c>
      <c r="B133" s="20" t="s">
        <v>119</v>
      </c>
      <c r="C133" s="22"/>
      <c r="D133" s="22"/>
      <c r="E133" s="22"/>
      <c r="F133" s="22"/>
      <c r="G133" s="22"/>
      <c r="H133" s="22"/>
    </row>
    <row r="134" spans="1:235" hidden="1">
      <c r="A134" s="20">
        <v>11442440</v>
      </c>
      <c r="B134" s="20" t="s">
        <v>120</v>
      </c>
      <c r="C134" s="22"/>
      <c r="D134" s="22"/>
      <c r="E134" s="22"/>
      <c r="F134" s="22"/>
      <c r="G134" s="22"/>
      <c r="H134" s="22"/>
    </row>
    <row r="135" spans="1:235" hidden="1">
      <c r="A135" s="20">
        <v>11442490</v>
      </c>
      <c r="B135" s="20" t="s">
        <v>121</v>
      </c>
      <c r="C135" s="22"/>
      <c r="D135" s="22"/>
      <c r="E135" s="22"/>
      <c r="F135" s="22"/>
      <c r="G135" s="22"/>
      <c r="H135" s="22"/>
    </row>
    <row r="136" spans="1:235" hidden="1">
      <c r="A136" s="23">
        <v>1151</v>
      </c>
      <c r="B136" s="23" t="s">
        <v>122</v>
      </c>
      <c r="C136" s="24"/>
      <c r="D136" s="24"/>
      <c r="E136" s="24"/>
      <c r="F136" s="24"/>
      <c r="G136" s="24"/>
      <c r="H136" s="24"/>
    </row>
    <row r="137" spans="1:235" hidden="1">
      <c r="A137" s="23">
        <v>11511</v>
      </c>
      <c r="B137" s="23" t="s">
        <v>123</v>
      </c>
      <c r="C137" s="24"/>
      <c r="D137" s="24"/>
      <c r="E137" s="24"/>
      <c r="F137" s="24"/>
      <c r="G137" s="24"/>
      <c r="H137" s="24"/>
    </row>
    <row r="138" spans="1:235" hidden="1">
      <c r="A138" s="20">
        <v>11511100</v>
      </c>
      <c r="B138" s="20" t="s">
        <v>124</v>
      </c>
      <c r="C138" s="22"/>
      <c r="D138" s="22"/>
      <c r="E138" s="22"/>
      <c r="F138" s="22"/>
      <c r="G138" s="22"/>
      <c r="H138" s="22"/>
    </row>
    <row r="139" spans="1:235" ht="25.5" hidden="1">
      <c r="A139" s="20">
        <v>11511200</v>
      </c>
      <c r="B139" s="20" t="s">
        <v>125</v>
      </c>
      <c r="C139" s="22"/>
      <c r="D139" s="22"/>
      <c r="E139" s="22"/>
      <c r="F139" s="22"/>
      <c r="G139" s="22"/>
      <c r="H139" s="22"/>
    </row>
    <row r="140" spans="1:235" hidden="1">
      <c r="A140" s="20">
        <v>11511300</v>
      </c>
      <c r="B140" s="20" t="s">
        <v>126</v>
      </c>
      <c r="C140" s="22"/>
      <c r="D140" s="22"/>
      <c r="E140" s="22"/>
      <c r="F140" s="22"/>
      <c r="G140" s="22"/>
      <c r="H140" s="22"/>
    </row>
    <row r="141" spans="1:235" hidden="1">
      <c r="A141" s="23">
        <v>11512</v>
      </c>
      <c r="B141" s="23" t="s">
        <v>127</v>
      </c>
      <c r="C141" s="24"/>
      <c r="D141" s="24"/>
      <c r="E141" s="24"/>
      <c r="F141" s="24"/>
      <c r="G141" s="24"/>
      <c r="H141" s="24"/>
    </row>
    <row r="142" spans="1:235" hidden="1">
      <c r="A142" s="20">
        <v>11512100</v>
      </c>
      <c r="B142" s="20" t="s">
        <v>128</v>
      </c>
      <c r="C142" s="24"/>
      <c r="D142" s="24"/>
      <c r="E142" s="24"/>
      <c r="F142" s="24"/>
      <c r="G142" s="24"/>
      <c r="H142" s="24"/>
    </row>
    <row r="143" spans="1:235" hidden="1">
      <c r="A143" s="23">
        <v>11513</v>
      </c>
      <c r="B143" s="23" t="s">
        <v>129</v>
      </c>
      <c r="C143" s="24"/>
      <c r="D143" s="24"/>
      <c r="E143" s="24"/>
      <c r="F143" s="24"/>
      <c r="G143" s="24"/>
      <c r="H143" s="24"/>
    </row>
    <row r="144" spans="1:235" hidden="1">
      <c r="A144" s="20">
        <v>11513100</v>
      </c>
      <c r="B144" s="20" t="s">
        <v>130</v>
      </c>
      <c r="C144" s="24"/>
      <c r="D144" s="24"/>
      <c r="E144" s="24"/>
      <c r="F144" s="24"/>
      <c r="G144" s="24"/>
      <c r="H144" s="24"/>
    </row>
    <row r="145" spans="1:8" ht="25.5" hidden="1">
      <c r="A145" s="20">
        <v>11513200</v>
      </c>
      <c r="B145" s="20" t="s">
        <v>131</v>
      </c>
      <c r="C145" s="24"/>
      <c r="D145" s="24"/>
      <c r="E145" s="24"/>
      <c r="F145" s="24"/>
      <c r="G145" s="24"/>
      <c r="H145" s="24"/>
    </row>
    <row r="146" spans="1:8" hidden="1">
      <c r="A146" s="23">
        <v>11514</v>
      </c>
      <c r="B146" s="23" t="s">
        <v>132</v>
      </c>
      <c r="C146" s="24"/>
      <c r="D146" s="24"/>
      <c r="E146" s="24"/>
      <c r="F146" s="24"/>
      <c r="G146" s="24"/>
      <c r="H146" s="24"/>
    </row>
    <row r="147" spans="1:8" hidden="1">
      <c r="A147" s="20">
        <v>11514100</v>
      </c>
      <c r="B147" s="20" t="s">
        <v>132</v>
      </c>
      <c r="C147" s="22"/>
      <c r="D147" s="22"/>
      <c r="E147" s="22"/>
      <c r="F147" s="22"/>
      <c r="G147" s="22"/>
      <c r="H147" s="22"/>
    </row>
    <row r="148" spans="1:8" hidden="1">
      <c r="A148" s="23">
        <v>116</v>
      </c>
      <c r="B148" s="23" t="s">
        <v>133</v>
      </c>
      <c r="C148" s="24">
        <f t="shared" ref="C148:H148" si="25">C185</f>
        <v>0</v>
      </c>
      <c r="D148" s="24">
        <f t="shared" si="25"/>
        <v>0</v>
      </c>
      <c r="E148" s="24">
        <f t="shared" si="25"/>
        <v>0</v>
      </c>
      <c r="F148" s="24">
        <f t="shared" si="25"/>
        <v>0</v>
      </c>
      <c r="G148" s="24">
        <f t="shared" si="25"/>
        <v>0</v>
      </c>
      <c r="H148" s="24">
        <f t="shared" si="25"/>
        <v>0</v>
      </c>
    </row>
    <row r="149" spans="1:8" hidden="1">
      <c r="A149" s="23">
        <v>1161</v>
      </c>
      <c r="B149" s="20" t="s">
        <v>133</v>
      </c>
      <c r="C149" s="22"/>
      <c r="D149" s="22"/>
      <c r="E149" s="22"/>
      <c r="F149" s="22"/>
      <c r="G149" s="22"/>
      <c r="H149" s="22"/>
    </row>
    <row r="150" spans="1:8" hidden="1">
      <c r="A150" s="23">
        <v>11611</v>
      </c>
      <c r="B150" s="20" t="s">
        <v>133</v>
      </c>
      <c r="C150" s="22"/>
      <c r="D150" s="22"/>
      <c r="E150" s="22"/>
      <c r="F150" s="22"/>
      <c r="G150" s="22"/>
      <c r="H150" s="22"/>
    </row>
    <row r="151" spans="1:8" hidden="1">
      <c r="A151" s="23">
        <v>12</v>
      </c>
      <c r="B151" s="20" t="s">
        <v>133</v>
      </c>
      <c r="C151" s="22"/>
      <c r="D151" s="22"/>
      <c r="E151" s="22"/>
      <c r="F151" s="22"/>
      <c r="G151" s="22"/>
      <c r="H151" s="22"/>
    </row>
    <row r="152" spans="1:8" hidden="1">
      <c r="A152" s="23">
        <v>121</v>
      </c>
      <c r="B152" s="20" t="s">
        <v>133</v>
      </c>
      <c r="C152" s="22"/>
      <c r="D152" s="22"/>
      <c r="E152" s="22"/>
      <c r="F152" s="22"/>
      <c r="G152" s="22"/>
      <c r="H152" s="22"/>
    </row>
    <row r="153" spans="1:8" hidden="1">
      <c r="A153" s="23">
        <v>1211</v>
      </c>
      <c r="B153" s="20" t="s">
        <v>133</v>
      </c>
      <c r="C153" s="22"/>
      <c r="D153" s="22"/>
      <c r="E153" s="22"/>
      <c r="F153" s="22"/>
      <c r="G153" s="22"/>
      <c r="H153" s="22"/>
    </row>
    <row r="154" spans="1:8" hidden="1">
      <c r="A154" s="20">
        <v>12110100</v>
      </c>
      <c r="B154" s="20" t="s">
        <v>133</v>
      </c>
      <c r="C154" s="22"/>
      <c r="D154" s="22"/>
      <c r="E154" s="22"/>
      <c r="F154" s="22"/>
      <c r="G154" s="22"/>
      <c r="H154" s="22"/>
    </row>
    <row r="155" spans="1:8" hidden="1">
      <c r="A155" s="23">
        <v>1212</v>
      </c>
      <c r="B155" s="20" t="s">
        <v>133</v>
      </c>
      <c r="C155" s="22"/>
      <c r="D155" s="22"/>
      <c r="E155" s="22"/>
      <c r="F155" s="22"/>
      <c r="G155" s="22"/>
      <c r="H155" s="22"/>
    </row>
    <row r="156" spans="1:8" hidden="1">
      <c r="A156" s="20">
        <v>12120100</v>
      </c>
      <c r="B156" s="20" t="s">
        <v>133</v>
      </c>
      <c r="C156" s="22"/>
      <c r="D156" s="22"/>
      <c r="E156" s="22"/>
      <c r="F156" s="22"/>
      <c r="G156" s="22"/>
      <c r="H156" s="22"/>
    </row>
    <row r="157" spans="1:8" hidden="1">
      <c r="A157" s="23">
        <v>1213</v>
      </c>
      <c r="B157" s="20" t="s">
        <v>133</v>
      </c>
      <c r="C157" s="22"/>
      <c r="D157" s="22"/>
      <c r="E157" s="22"/>
      <c r="F157" s="22"/>
      <c r="G157" s="22"/>
      <c r="H157" s="22"/>
    </row>
    <row r="158" spans="1:8" hidden="1">
      <c r="A158" s="20">
        <v>12130100</v>
      </c>
      <c r="B158" s="20" t="s">
        <v>133</v>
      </c>
      <c r="C158" s="22"/>
      <c r="D158" s="22"/>
      <c r="E158" s="22"/>
      <c r="F158" s="22"/>
      <c r="G158" s="22"/>
      <c r="H158" s="22"/>
    </row>
    <row r="159" spans="1:8" hidden="1">
      <c r="A159" s="23">
        <v>1214</v>
      </c>
      <c r="B159" s="20" t="s">
        <v>133</v>
      </c>
      <c r="C159" s="22"/>
      <c r="D159" s="22"/>
      <c r="E159" s="22"/>
      <c r="F159" s="22"/>
      <c r="G159" s="22"/>
      <c r="H159" s="22"/>
    </row>
    <row r="160" spans="1:8" hidden="1">
      <c r="A160" s="20">
        <v>12140100</v>
      </c>
      <c r="B160" s="20" t="s">
        <v>133</v>
      </c>
      <c r="C160" s="22"/>
      <c r="D160" s="22"/>
      <c r="E160" s="22"/>
      <c r="F160" s="22"/>
      <c r="G160" s="22"/>
      <c r="H160" s="22"/>
    </row>
    <row r="161" spans="1:8" hidden="1">
      <c r="A161" s="23">
        <v>122</v>
      </c>
      <c r="B161" s="20" t="s">
        <v>133</v>
      </c>
      <c r="C161" s="22"/>
      <c r="D161" s="22"/>
      <c r="E161" s="22"/>
      <c r="F161" s="22"/>
      <c r="G161" s="22"/>
      <c r="H161" s="22"/>
    </row>
    <row r="162" spans="1:8" hidden="1">
      <c r="A162" s="23">
        <v>1221</v>
      </c>
      <c r="B162" s="20" t="s">
        <v>133</v>
      </c>
      <c r="C162" s="22"/>
      <c r="D162" s="22"/>
      <c r="E162" s="22"/>
      <c r="F162" s="22"/>
      <c r="G162" s="22"/>
      <c r="H162" s="22"/>
    </row>
    <row r="163" spans="1:8" hidden="1">
      <c r="A163" s="20">
        <v>12210100</v>
      </c>
      <c r="B163" s="20" t="s">
        <v>133</v>
      </c>
      <c r="C163" s="22"/>
      <c r="D163" s="22"/>
      <c r="E163" s="22"/>
      <c r="F163" s="22"/>
      <c r="G163" s="22"/>
      <c r="H163" s="22"/>
    </row>
    <row r="164" spans="1:8" hidden="1">
      <c r="A164" s="23">
        <v>1222</v>
      </c>
      <c r="B164" s="20" t="s">
        <v>133</v>
      </c>
      <c r="C164" s="22"/>
      <c r="D164" s="22"/>
      <c r="E164" s="22"/>
      <c r="F164" s="22"/>
      <c r="G164" s="22"/>
      <c r="H164" s="22"/>
    </row>
    <row r="165" spans="1:8" hidden="1">
      <c r="A165" s="20">
        <v>12220100</v>
      </c>
      <c r="B165" s="20" t="s">
        <v>133</v>
      </c>
      <c r="C165" s="22"/>
      <c r="D165" s="22"/>
      <c r="E165" s="22"/>
      <c r="F165" s="22"/>
      <c r="G165" s="22"/>
      <c r="H165" s="22"/>
    </row>
    <row r="166" spans="1:8" hidden="1">
      <c r="A166" s="23">
        <v>1223</v>
      </c>
      <c r="B166" s="20" t="s">
        <v>133</v>
      </c>
      <c r="C166" s="22"/>
      <c r="D166" s="22"/>
      <c r="E166" s="22"/>
      <c r="F166" s="22"/>
      <c r="G166" s="22"/>
      <c r="H166" s="22"/>
    </row>
    <row r="167" spans="1:8" hidden="1">
      <c r="A167" s="20">
        <v>12230100</v>
      </c>
      <c r="B167" s="20" t="s">
        <v>133</v>
      </c>
      <c r="C167" s="22"/>
      <c r="D167" s="22"/>
      <c r="E167" s="22"/>
      <c r="F167" s="22"/>
      <c r="G167" s="22"/>
      <c r="H167" s="22"/>
    </row>
    <row r="168" spans="1:8" hidden="1">
      <c r="A168" s="23">
        <v>123</v>
      </c>
      <c r="B168" s="20" t="s">
        <v>133</v>
      </c>
      <c r="C168" s="22"/>
      <c r="D168" s="22"/>
      <c r="E168" s="22"/>
      <c r="F168" s="22"/>
      <c r="G168" s="22"/>
      <c r="H168" s="22"/>
    </row>
    <row r="169" spans="1:8" hidden="1">
      <c r="A169" s="23">
        <v>1231</v>
      </c>
      <c r="B169" s="20" t="s">
        <v>133</v>
      </c>
      <c r="C169" s="22"/>
      <c r="D169" s="22"/>
      <c r="E169" s="22"/>
      <c r="F169" s="22"/>
      <c r="G169" s="22"/>
      <c r="H169" s="22"/>
    </row>
    <row r="170" spans="1:8" hidden="1">
      <c r="A170" s="20">
        <v>12310100</v>
      </c>
      <c r="B170" s="20" t="s">
        <v>133</v>
      </c>
      <c r="C170" s="22"/>
      <c r="D170" s="22"/>
      <c r="E170" s="22"/>
      <c r="F170" s="22"/>
      <c r="G170" s="22"/>
      <c r="H170" s="22"/>
    </row>
    <row r="171" spans="1:8" hidden="1">
      <c r="A171" s="23">
        <v>13</v>
      </c>
      <c r="B171" s="20" t="s">
        <v>133</v>
      </c>
      <c r="C171" s="22"/>
      <c r="D171" s="22"/>
      <c r="E171" s="22"/>
      <c r="F171" s="22"/>
      <c r="G171" s="22"/>
      <c r="H171" s="22"/>
    </row>
    <row r="172" spans="1:8" hidden="1">
      <c r="A172" s="23">
        <v>131</v>
      </c>
      <c r="B172" s="20" t="s">
        <v>133</v>
      </c>
      <c r="C172" s="22"/>
      <c r="D172" s="22"/>
      <c r="E172" s="22"/>
      <c r="F172" s="22"/>
      <c r="G172" s="22"/>
      <c r="H172" s="22"/>
    </row>
    <row r="173" spans="1:8" hidden="1">
      <c r="A173" s="23">
        <v>1311</v>
      </c>
      <c r="B173" s="20" t="s">
        <v>133</v>
      </c>
      <c r="C173" s="22"/>
      <c r="D173" s="22"/>
      <c r="E173" s="22"/>
      <c r="F173" s="22"/>
      <c r="G173" s="22"/>
      <c r="H173" s="22"/>
    </row>
    <row r="174" spans="1:8" hidden="1">
      <c r="A174" s="23">
        <v>13111</v>
      </c>
      <c r="B174" s="20" t="s">
        <v>133</v>
      </c>
      <c r="C174" s="22"/>
      <c r="D174" s="22"/>
      <c r="E174" s="22"/>
      <c r="F174" s="22"/>
      <c r="G174" s="22"/>
      <c r="H174" s="22"/>
    </row>
    <row r="175" spans="1:8" hidden="1">
      <c r="A175" s="20">
        <v>13111100</v>
      </c>
      <c r="B175" s="20" t="s">
        <v>133</v>
      </c>
      <c r="C175" s="22"/>
      <c r="D175" s="22"/>
      <c r="E175" s="22"/>
      <c r="F175" s="22"/>
      <c r="G175" s="22"/>
      <c r="H175" s="22"/>
    </row>
    <row r="176" spans="1:8" hidden="1">
      <c r="A176" s="20"/>
      <c r="B176" s="20" t="s">
        <v>133</v>
      </c>
      <c r="C176" s="22"/>
      <c r="D176" s="22"/>
      <c r="E176" s="22"/>
      <c r="F176" s="22"/>
      <c r="G176" s="22"/>
      <c r="H176" s="22"/>
    </row>
    <row r="177" spans="1:8" hidden="1">
      <c r="A177" s="20">
        <v>13111200</v>
      </c>
      <c r="B177" s="20" t="s">
        <v>133</v>
      </c>
      <c r="C177" s="22"/>
      <c r="D177" s="22"/>
      <c r="E177" s="22"/>
      <c r="F177" s="22"/>
      <c r="G177" s="22"/>
      <c r="H177" s="22"/>
    </row>
    <row r="178" spans="1:8" hidden="1">
      <c r="A178" s="20"/>
      <c r="B178" s="20" t="s">
        <v>133</v>
      </c>
      <c r="C178" s="22"/>
      <c r="D178" s="22"/>
      <c r="E178" s="22"/>
      <c r="F178" s="22"/>
      <c r="G178" s="22"/>
      <c r="H178" s="22"/>
    </row>
    <row r="179" spans="1:8" hidden="1">
      <c r="A179" s="23">
        <v>1312</v>
      </c>
      <c r="B179" s="20" t="s">
        <v>133</v>
      </c>
      <c r="C179" s="22"/>
      <c r="D179" s="22"/>
      <c r="E179" s="22"/>
      <c r="F179" s="22"/>
      <c r="G179" s="22"/>
      <c r="H179" s="22"/>
    </row>
    <row r="180" spans="1:8" hidden="1">
      <c r="A180" s="23">
        <v>13121</v>
      </c>
      <c r="B180" s="20" t="s">
        <v>133</v>
      </c>
      <c r="C180" s="22"/>
      <c r="D180" s="22"/>
      <c r="E180" s="22"/>
      <c r="F180" s="22"/>
      <c r="G180" s="22"/>
      <c r="H180" s="22"/>
    </row>
    <row r="181" spans="1:8" hidden="1">
      <c r="A181" s="20">
        <v>13121100</v>
      </c>
      <c r="B181" s="20" t="s">
        <v>133</v>
      </c>
      <c r="C181" s="22"/>
      <c r="D181" s="22"/>
      <c r="E181" s="22"/>
      <c r="F181" s="22"/>
      <c r="G181" s="22"/>
      <c r="H181" s="22"/>
    </row>
    <row r="182" spans="1:8" hidden="1">
      <c r="A182" s="20"/>
      <c r="B182" s="20" t="s">
        <v>133</v>
      </c>
      <c r="C182" s="22"/>
      <c r="D182" s="22"/>
      <c r="E182" s="22"/>
      <c r="F182" s="22"/>
      <c r="G182" s="22"/>
      <c r="H182" s="22"/>
    </row>
    <row r="183" spans="1:8" hidden="1">
      <c r="A183" s="20">
        <v>13121200</v>
      </c>
      <c r="B183" s="20" t="s">
        <v>133</v>
      </c>
      <c r="C183" s="22"/>
      <c r="D183" s="22"/>
      <c r="E183" s="22"/>
      <c r="F183" s="22"/>
      <c r="G183" s="22"/>
      <c r="H183" s="22"/>
    </row>
    <row r="184" spans="1:8" hidden="1">
      <c r="A184" s="20"/>
      <c r="B184" s="20" t="s">
        <v>133</v>
      </c>
      <c r="C184" s="22"/>
      <c r="D184" s="22"/>
      <c r="E184" s="22"/>
      <c r="F184" s="22"/>
      <c r="G184" s="22"/>
      <c r="H184" s="22"/>
    </row>
    <row r="185" spans="1:8" hidden="1">
      <c r="A185" s="20">
        <v>1161</v>
      </c>
      <c r="B185" s="20" t="s">
        <v>133</v>
      </c>
      <c r="C185" s="22"/>
      <c r="D185" s="22"/>
      <c r="E185" s="22"/>
      <c r="F185" s="22"/>
      <c r="G185" s="22"/>
      <c r="H185" s="22"/>
    </row>
    <row r="186" spans="1:8" ht="14.25" hidden="1" customHeight="1">
      <c r="A186" s="23">
        <v>133</v>
      </c>
      <c r="B186" s="23" t="s">
        <v>186</v>
      </c>
      <c r="C186" s="24">
        <f t="shared" ref="C186:H186" si="26">C187+C192</f>
        <v>6789.3</v>
      </c>
      <c r="D186" s="24">
        <f t="shared" si="26"/>
        <v>19948.599999999999</v>
      </c>
      <c r="E186" s="24">
        <f t="shared" si="26"/>
        <v>0</v>
      </c>
      <c r="F186" s="24">
        <f t="shared" si="26"/>
        <v>0</v>
      </c>
      <c r="G186" s="24">
        <f t="shared" si="26"/>
        <v>0</v>
      </c>
      <c r="H186" s="24">
        <f t="shared" si="26"/>
        <v>0</v>
      </c>
    </row>
    <row r="187" spans="1:8" hidden="1">
      <c r="A187" s="23">
        <v>1331</v>
      </c>
      <c r="B187" s="23" t="s">
        <v>134</v>
      </c>
      <c r="C187" s="24">
        <f t="shared" ref="C187:H187" si="27">C188</f>
        <v>0</v>
      </c>
      <c r="D187" s="24">
        <f t="shared" si="27"/>
        <v>0</v>
      </c>
      <c r="E187" s="24">
        <f t="shared" si="27"/>
        <v>0</v>
      </c>
      <c r="F187" s="24">
        <f t="shared" si="27"/>
        <v>0</v>
      </c>
      <c r="G187" s="24">
        <f t="shared" si="27"/>
        <v>0</v>
      </c>
      <c r="H187" s="24">
        <f t="shared" si="27"/>
        <v>0</v>
      </c>
    </row>
    <row r="188" spans="1:8" hidden="1">
      <c r="A188" s="23">
        <v>13311</v>
      </c>
      <c r="B188" s="23" t="s">
        <v>187</v>
      </c>
      <c r="C188" s="24">
        <f t="shared" ref="C188:H188" si="28">C189+C190+C191</f>
        <v>0</v>
      </c>
      <c r="D188" s="24">
        <f t="shared" si="28"/>
        <v>0</v>
      </c>
      <c r="E188" s="24">
        <f t="shared" si="28"/>
        <v>0</v>
      </c>
      <c r="F188" s="24">
        <f t="shared" si="28"/>
        <v>0</v>
      </c>
      <c r="G188" s="24">
        <f t="shared" si="28"/>
        <v>0</v>
      </c>
      <c r="H188" s="24">
        <f t="shared" si="28"/>
        <v>0</v>
      </c>
    </row>
    <row r="189" spans="1:8" hidden="1">
      <c r="A189" s="20">
        <v>13311100</v>
      </c>
      <c r="B189" s="20" t="s">
        <v>188</v>
      </c>
      <c r="C189" s="22"/>
      <c r="D189" s="22"/>
      <c r="E189" s="22"/>
      <c r="F189" s="22"/>
      <c r="G189" s="22"/>
      <c r="H189" s="22"/>
    </row>
    <row r="190" spans="1:8" hidden="1">
      <c r="A190" s="20">
        <v>13311200</v>
      </c>
      <c r="B190" s="20" t="s">
        <v>135</v>
      </c>
      <c r="C190" s="22"/>
      <c r="D190" s="22"/>
      <c r="E190" s="22"/>
      <c r="F190" s="22"/>
      <c r="G190" s="22"/>
      <c r="H190" s="22"/>
    </row>
    <row r="191" spans="1:8" hidden="1">
      <c r="A191" s="20">
        <v>13311300</v>
      </c>
      <c r="B191" s="20" t="s">
        <v>136</v>
      </c>
      <c r="C191" s="22"/>
      <c r="D191" s="22"/>
      <c r="E191" s="22"/>
      <c r="F191" s="22"/>
      <c r="G191" s="22"/>
      <c r="H191" s="22"/>
    </row>
    <row r="192" spans="1:8" hidden="1">
      <c r="A192" s="23">
        <v>1332</v>
      </c>
      <c r="B192" s="23" t="s">
        <v>189</v>
      </c>
      <c r="C192" s="24">
        <f t="shared" ref="C192:H192" si="29">C193</f>
        <v>6789.3</v>
      </c>
      <c r="D192" s="24">
        <f t="shared" si="29"/>
        <v>19948.599999999999</v>
      </c>
      <c r="E192" s="24">
        <f t="shared" si="29"/>
        <v>0</v>
      </c>
      <c r="F192" s="24">
        <f t="shared" si="29"/>
        <v>0</v>
      </c>
      <c r="G192" s="24">
        <f t="shared" si="29"/>
        <v>0</v>
      </c>
      <c r="H192" s="24">
        <f t="shared" si="29"/>
        <v>0</v>
      </c>
    </row>
    <row r="193" spans="1:8" ht="25.5" hidden="1">
      <c r="A193" s="23">
        <v>13321</v>
      </c>
      <c r="B193" s="20" t="s">
        <v>189</v>
      </c>
      <c r="C193" s="24">
        <f t="shared" ref="C193:H193" si="30">C194+C195</f>
        <v>6789.3</v>
      </c>
      <c r="D193" s="24">
        <f t="shared" si="30"/>
        <v>19948.599999999999</v>
      </c>
      <c r="E193" s="24">
        <f t="shared" si="30"/>
        <v>0</v>
      </c>
      <c r="F193" s="24">
        <f t="shared" si="30"/>
        <v>0</v>
      </c>
      <c r="G193" s="24">
        <f t="shared" si="30"/>
        <v>0</v>
      </c>
      <c r="H193" s="24">
        <f t="shared" si="30"/>
        <v>0</v>
      </c>
    </row>
    <row r="194" spans="1:8" ht="24" customHeight="1">
      <c r="A194" s="20">
        <v>13321100</v>
      </c>
      <c r="B194" s="20" t="s">
        <v>189</v>
      </c>
      <c r="C194" s="22">
        <v>6789.3</v>
      </c>
      <c r="D194" s="22">
        <v>19948.599999999999</v>
      </c>
      <c r="E194" s="22"/>
      <c r="F194" s="22"/>
      <c r="G194" s="22"/>
      <c r="H194" s="22"/>
    </row>
    <row r="195" spans="1:8" ht="25.5" hidden="1">
      <c r="A195" s="20">
        <v>13321200</v>
      </c>
      <c r="B195" s="20" t="s">
        <v>137</v>
      </c>
      <c r="C195" s="22"/>
      <c r="D195" s="22"/>
      <c r="E195" s="22"/>
      <c r="F195" s="22"/>
      <c r="G195" s="22"/>
      <c r="H195" s="22"/>
    </row>
    <row r="196" spans="1:8" hidden="1">
      <c r="A196" s="11"/>
      <c r="B196" s="32">
        <v>1</v>
      </c>
      <c r="C196" s="32">
        <v>3</v>
      </c>
      <c r="D196" s="32">
        <v>3</v>
      </c>
      <c r="E196" s="32"/>
      <c r="F196" s="32">
        <v>3</v>
      </c>
      <c r="G196" s="32">
        <v>3</v>
      </c>
      <c r="H196" s="32">
        <v>3</v>
      </c>
    </row>
    <row r="197" spans="1:8">
      <c r="A197" s="27">
        <v>14</v>
      </c>
      <c r="B197" s="27" t="s">
        <v>138</v>
      </c>
      <c r="C197" s="26">
        <f t="shared" ref="C197:H197" si="31">C198+C216+C272+C280+C263</f>
        <v>15222.4</v>
      </c>
      <c r="D197" s="26">
        <f t="shared" si="31"/>
        <v>15224</v>
      </c>
      <c r="E197" s="26">
        <f t="shared" si="31"/>
        <v>13994.9</v>
      </c>
      <c r="F197" s="26">
        <f t="shared" si="31"/>
        <v>13994.9</v>
      </c>
      <c r="G197" s="26">
        <f t="shared" si="31"/>
        <v>13994.9</v>
      </c>
      <c r="H197" s="26">
        <f t="shared" si="31"/>
        <v>13994.9</v>
      </c>
    </row>
    <row r="198" spans="1:8" hidden="1">
      <c r="A198" s="23">
        <v>141</v>
      </c>
      <c r="B198" s="23" t="s">
        <v>139</v>
      </c>
      <c r="C198" s="24">
        <f t="shared" ref="C198:H198" si="32">C199</f>
        <v>13040.9</v>
      </c>
      <c r="D198" s="24">
        <f t="shared" si="32"/>
        <v>12503.6</v>
      </c>
      <c r="E198" s="24">
        <f t="shared" si="32"/>
        <v>11948</v>
      </c>
      <c r="F198" s="24">
        <f t="shared" si="32"/>
        <v>11948</v>
      </c>
      <c r="G198" s="24">
        <f t="shared" si="32"/>
        <v>11948</v>
      </c>
      <c r="H198" s="24">
        <f t="shared" si="32"/>
        <v>11948</v>
      </c>
    </row>
    <row r="199" spans="1:8" hidden="1">
      <c r="A199" s="23">
        <v>1415</v>
      </c>
      <c r="B199" s="23" t="s">
        <v>190</v>
      </c>
      <c r="C199" s="24">
        <f t="shared" ref="C199:H199" si="33">+C200+C212+C201</f>
        <v>13040.9</v>
      </c>
      <c r="D199" s="24">
        <f t="shared" si="33"/>
        <v>12503.6</v>
      </c>
      <c r="E199" s="24">
        <f t="shared" si="33"/>
        <v>11948</v>
      </c>
      <c r="F199" s="24">
        <f t="shared" si="33"/>
        <v>11948</v>
      </c>
      <c r="G199" s="24">
        <f t="shared" si="33"/>
        <v>11948</v>
      </c>
      <c r="H199" s="24">
        <f t="shared" si="33"/>
        <v>11948</v>
      </c>
    </row>
    <row r="200" spans="1:8" ht="24.75" customHeight="1">
      <c r="A200" s="23">
        <v>14151200</v>
      </c>
      <c r="B200" s="34" t="s">
        <v>217</v>
      </c>
      <c r="C200" s="22">
        <v>0</v>
      </c>
      <c r="D200" s="22">
        <v>0</v>
      </c>
      <c r="E200" s="22">
        <v>100</v>
      </c>
      <c r="F200" s="22">
        <v>100</v>
      </c>
      <c r="G200" s="22">
        <v>100</v>
      </c>
      <c r="H200" s="22">
        <v>100</v>
      </c>
    </row>
    <row r="201" spans="1:8" hidden="1">
      <c r="A201" s="23">
        <v>14152</v>
      </c>
      <c r="B201" s="23" t="s">
        <v>218</v>
      </c>
      <c r="C201" s="24">
        <f t="shared" ref="C201:H201" si="34">C202+C203+C204+C205+C206+C207+C208+C209+C210+C211</f>
        <v>5203</v>
      </c>
      <c r="D201" s="24">
        <f t="shared" si="34"/>
        <v>6133.2000000000007</v>
      </c>
      <c r="E201" s="24">
        <f t="shared" si="34"/>
        <v>5858</v>
      </c>
      <c r="F201" s="24">
        <f t="shared" si="34"/>
        <v>5858</v>
      </c>
      <c r="G201" s="24">
        <f t="shared" si="34"/>
        <v>5858</v>
      </c>
      <c r="H201" s="24">
        <f t="shared" si="34"/>
        <v>5858</v>
      </c>
    </row>
    <row r="202" spans="1:8">
      <c r="A202" s="20">
        <v>14152100</v>
      </c>
      <c r="B202" s="20" t="s">
        <v>191</v>
      </c>
      <c r="C202" s="22">
        <v>4569.3</v>
      </c>
      <c r="D202" s="22">
        <v>5553.6</v>
      </c>
      <c r="E202" s="22">
        <v>4858</v>
      </c>
      <c r="F202" s="22">
        <v>4858</v>
      </c>
      <c r="G202" s="22">
        <v>4858</v>
      </c>
      <c r="H202" s="22">
        <v>4858</v>
      </c>
    </row>
    <row r="203" spans="1:8" hidden="1">
      <c r="A203" s="20">
        <v>14152110</v>
      </c>
      <c r="B203" s="20" t="s">
        <v>140</v>
      </c>
      <c r="C203" s="22"/>
      <c r="D203" s="22"/>
      <c r="E203" s="22"/>
      <c r="F203" s="22"/>
      <c r="G203" s="22"/>
      <c r="H203" s="22"/>
    </row>
    <row r="204" spans="1:8" hidden="1">
      <c r="A204" s="20">
        <v>14152120</v>
      </c>
      <c r="B204" s="20" t="s">
        <v>141</v>
      </c>
      <c r="C204" s="22"/>
      <c r="D204" s="22"/>
      <c r="E204" s="22"/>
      <c r="F204" s="22"/>
      <c r="G204" s="22"/>
      <c r="H204" s="22"/>
    </row>
    <row r="205" spans="1:8" hidden="1">
      <c r="A205" s="20">
        <v>14152121</v>
      </c>
      <c r="B205" s="20" t="s">
        <v>142</v>
      </c>
      <c r="C205" s="22"/>
      <c r="D205" s="22"/>
      <c r="E205" s="22"/>
      <c r="F205" s="22"/>
      <c r="G205" s="22"/>
      <c r="H205" s="22"/>
    </row>
    <row r="206" spans="1:8" hidden="1">
      <c r="A206" s="20">
        <v>14152122</v>
      </c>
      <c r="B206" s="20" t="s">
        <v>143</v>
      </c>
      <c r="C206" s="22"/>
      <c r="D206" s="22"/>
      <c r="E206" s="22"/>
      <c r="F206" s="22"/>
      <c r="G206" s="22"/>
      <c r="H206" s="22"/>
    </row>
    <row r="207" spans="1:8" hidden="1">
      <c r="A207" s="20">
        <v>14152123</v>
      </c>
      <c r="B207" s="20" t="s">
        <v>144</v>
      </c>
      <c r="C207" s="22"/>
      <c r="D207" s="22"/>
      <c r="E207" s="22"/>
      <c r="F207" s="22"/>
      <c r="G207" s="22"/>
      <c r="H207" s="22"/>
    </row>
    <row r="208" spans="1:8" ht="26.25" customHeight="1">
      <c r="A208" s="20">
        <v>14152200</v>
      </c>
      <c r="B208" s="20" t="s">
        <v>145</v>
      </c>
      <c r="C208" s="22">
        <v>633.70000000000005</v>
      </c>
      <c r="D208" s="22">
        <v>579.6</v>
      </c>
      <c r="E208" s="22">
        <v>1000</v>
      </c>
      <c r="F208" s="22">
        <v>1000</v>
      </c>
      <c r="G208" s="22">
        <v>1000</v>
      </c>
      <c r="H208" s="22">
        <v>1000</v>
      </c>
    </row>
    <row r="209" spans="1:235" hidden="1">
      <c r="A209" s="20">
        <v>14152300</v>
      </c>
      <c r="B209" s="20" t="s">
        <v>146</v>
      </c>
      <c r="C209" s="22"/>
      <c r="D209" s="22"/>
      <c r="E209" s="22"/>
      <c r="F209" s="22"/>
      <c r="G209" s="22"/>
      <c r="H209" s="22"/>
    </row>
    <row r="210" spans="1:235" hidden="1">
      <c r="A210" s="20">
        <v>14152400</v>
      </c>
      <c r="B210" s="20" t="s">
        <v>147</v>
      </c>
      <c r="C210" s="22"/>
      <c r="D210" s="22"/>
      <c r="E210" s="22"/>
      <c r="F210" s="22"/>
      <c r="G210" s="22"/>
      <c r="H210" s="22"/>
    </row>
    <row r="211" spans="1:235" hidden="1">
      <c r="A211" s="20">
        <v>14152900</v>
      </c>
      <c r="B211" s="20" t="s">
        <v>148</v>
      </c>
      <c r="C211" s="22"/>
      <c r="D211" s="22"/>
      <c r="E211" s="22"/>
      <c r="F211" s="22"/>
      <c r="G211" s="22"/>
      <c r="H211" s="22"/>
    </row>
    <row r="212" spans="1:235" hidden="1">
      <c r="A212" s="23">
        <v>14153</v>
      </c>
      <c r="B212" s="23" t="s">
        <v>192</v>
      </c>
      <c r="C212" s="24">
        <f t="shared" ref="C212:H212" si="35">C213+C214+C215</f>
        <v>7837.9</v>
      </c>
      <c r="D212" s="24">
        <f t="shared" si="35"/>
        <v>6370.4</v>
      </c>
      <c r="E212" s="24">
        <f t="shared" si="35"/>
        <v>5990</v>
      </c>
      <c r="F212" s="24">
        <f t="shared" si="35"/>
        <v>5990</v>
      </c>
      <c r="G212" s="24">
        <f t="shared" si="35"/>
        <v>5990</v>
      </c>
      <c r="H212" s="24">
        <f t="shared" si="35"/>
        <v>5990</v>
      </c>
    </row>
    <row r="213" spans="1:235" ht="25.5" hidden="1">
      <c r="A213" s="20">
        <v>14153100</v>
      </c>
      <c r="B213" s="20" t="s">
        <v>149</v>
      </c>
      <c r="C213" s="22"/>
      <c r="D213" s="22"/>
      <c r="E213" s="22"/>
      <c r="F213" s="22"/>
      <c r="G213" s="22"/>
      <c r="H213" s="22"/>
    </row>
    <row r="214" spans="1:235" ht="24" customHeight="1">
      <c r="A214" s="20">
        <v>14153200</v>
      </c>
      <c r="B214" s="20" t="s">
        <v>150</v>
      </c>
      <c r="C214" s="22">
        <v>7837.9</v>
      </c>
      <c r="D214" s="22">
        <v>6370.4</v>
      </c>
      <c r="E214" s="22">
        <v>5990</v>
      </c>
      <c r="F214" s="22">
        <v>5990</v>
      </c>
      <c r="G214" s="22">
        <v>5990</v>
      </c>
      <c r="H214" s="22">
        <v>5990</v>
      </c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</row>
    <row r="215" spans="1:235" hidden="1">
      <c r="A215" s="20">
        <v>14153900</v>
      </c>
      <c r="B215" s="20" t="s">
        <v>193</v>
      </c>
      <c r="C215" s="22"/>
      <c r="D215" s="22"/>
      <c r="E215" s="22"/>
      <c r="F215" s="22"/>
      <c r="G215" s="22"/>
      <c r="H215" s="22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</row>
    <row r="216" spans="1:235" hidden="1">
      <c r="A216" s="23">
        <v>142</v>
      </c>
      <c r="B216" s="23" t="s">
        <v>151</v>
      </c>
      <c r="C216" s="24">
        <f t="shared" ref="C216:H216" si="36">C217+C233</f>
        <v>1868.7</v>
      </c>
      <c r="D216" s="24">
        <f t="shared" si="36"/>
        <v>2389.9</v>
      </c>
      <c r="E216" s="24">
        <f t="shared" si="36"/>
        <v>2046.9</v>
      </c>
      <c r="F216" s="24">
        <f t="shared" si="36"/>
        <v>2046.9</v>
      </c>
      <c r="G216" s="24">
        <f t="shared" si="36"/>
        <v>2046.9</v>
      </c>
      <c r="H216" s="24">
        <f t="shared" si="36"/>
        <v>2046.9</v>
      </c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  <c r="GR216" s="25"/>
      <c r="GS216" s="25"/>
      <c r="GT216" s="25"/>
      <c r="GU216" s="25"/>
      <c r="GV216" s="25"/>
      <c r="GW216" s="25"/>
      <c r="GX216" s="25"/>
      <c r="GY216" s="25"/>
      <c r="GZ216" s="25"/>
      <c r="HA216" s="25"/>
      <c r="HB216" s="25"/>
      <c r="HC216" s="25"/>
      <c r="HD216" s="25"/>
      <c r="HE216" s="25"/>
      <c r="HF216" s="25"/>
      <c r="HG216" s="25"/>
      <c r="HH216" s="25"/>
      <c r="HI216" s="25"/>
      <c r="HJ216" s="25"/>
      <c r="HK216" s="25"/>
      <c r="HL216" s="25"/>
      <c r="HM216" s="25"/>
      <c r="HN216" s="25"/>
      <c r="HO216" s="25"/>
      <c r="HP216" s="25"/>
      <c r="HQ216" s="25"/>
      <c r="HR216" s="25"/>
      <c r="HS216" s="25"/>
      <c r="HT216" s="25"/>
      <c r="HU216" s="25"/>
      <c r="HV216" s="25"/>
      <c r="HW216" s="25"/>
      <c r="HX216" s="25"/>
      <c r="HY216" s="25"/>
      <c r="HZ216" s="25"/>
      <c r="IA216" s="25"/>
    </row>
    <row r="217" spans="1:235" hidden="1">
      <c r="A217" s="23">
        <v>1422</v>
      </c>
      <c r="B217" s="23" t="s">
        <v>152</v>
      </c>
      <c r="C217" s="24">
        <f t="shared" ref="C217:H217" si="37">C218+C228</f>
        <v>1868.7</v>
      </c>
      <c r="D217" s="24">
        <f t="shared" si="37"/>
        <v>1889.9</v>
      </c>
      <c r="E217" s="24">
        <f t="shared" si="37"/>
        <v>2046.9</v>
      </c>
      <c r="F217" s="24">
        <f t="shared" si="37"/>
        <v>2046.9</v>
      </c>
      <c r="G217" s="24">
        <f t="shared" si="37"/>
        <v>2046.9</v>
      </c>
      <c r="H217" s="24">
        <f t="shared" si="37"/>
        <v>2046.9</v>
      </c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  <c r="GR217" s="25"/>
      <c r="GS217" s="25"/>
      <c r="GT217" s="25"/>
      <c r="GU217" s="25"/>
      <c r="GV217" s="25"/>
      <c r="GW217" s="25"/>
      <c r="GX217" s="25"/>
      <c r="GY217" s="25"/>
      <c r="GZ217" s="25"/>
      <c r="HA217" s="25"/>
      <c r="HB217" s="25"/>
      <c r="HC217" s="25"/>
      <c r="HD217" s="25"/>
      <c r="HE217" s="25"/>
      <c r="HF217" s="25"/>
      <c r="HG217" s="25"/>
      <c r="HH217" s="25"/>
      <c r="HI217" s="25"/>
      <c r="HJ217" s="25"/>
      <c r="HK217" s="25"/>
      <c r="HL217" s="25"/>
      <c r="HM217" s="25"/>
      <c r="HN217" s="25"/>
      <c r="HO217" s="25"/>
      <c r="HP217" s="25"/>
      <c r="HQ217" s="25"/>
      <c r="HR217" s="25"/>
      <c r="HS217" s="25"/>
      <c r="HT217" s="25"/>
      <c r="HU217" s="25"/>
      <c r="HV217" s="25"/>
      <c r="HW217" s="25"/>
      <c r="HX217" s="25"/>
      <c r="HY217" s="25"/>
      <c r="HZ217" s="25"/>
      <c r="IA217" s="25"/>
    </row>
    <row r="218" spans="1:235" hidden="1">
      <c r="A218" s="23">
        <v>14221</v>
      </c>
      <c r="B218" s="23" t="s">
        <v>153</v>
      </c>
      <c r="C218" s="24">
        <f t="shared" ref="C218:H218" si="38">C219+C220+C221+C222+C223+C224+C225+C226+C227</f>
        <v>1868.7</v>
      </c>
      <c r="D218" s="24">
        <f t="shared" si="38"/>
        <v>1834.9</v>
      </c>
      <c r="E218" s="24">
        <f t="shared" si="38"/>
        <v>2031.9</v>
      </c>
      <c r="F218" s="24">
        <f t="shared" si="38"/>
        <v>2031.9</v>
      </c>
      <c r="G218" s="24">
        <f t="shared" si="38"/>
        <v>2031.9</v>
      </c>
      <c r="H218" s="24">
        <f t="shared" si="38"/>
        <v>2031.9</v>
      </c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  <c r="GR218" s="25"/>
      <c r="GS218" s="25"/>
      <c r="GT218" s="25"/>
      <c r="GU218" s="25"/>
      <c r="GV218" s="25"/>
      <c r="GW218" s="25"/>
      <c r="GX218" s="25"/>
      <c r="GY218" s="25"/>
      <c r="GZ218" s="25"/>
      <c r="HA218" s="25"/>
      <c r="HB218" s="25"/>
      <c r="HC218" s="25"/>
      <c r="HD218" s="25"/>
      <c r="HE218" s="25"/>
      <c r="HF218" s="25"/>
      <c r="HG218" s="25"/>
      <c r="HH218" s="25"/>
      <c r="HI218" s="25"/>
      <c r="HJ218" s="25"/>
      <c r="HK218" s="25"/>
      <c r="HL218" s="25"/>
      <c r="HM218" s="25"/>
      <c r="HN218" s="25"/>
      <c r="HO218" s="25"/>
      <c r="HP218" s="25"/>
      <c r="HQ218" s="25"/>
      <c r="HR218" s="25"/>
      <c r="HS218" s="25"/>
      <c r="HT218" s="25"/>
      <c r="HU218" s="25"/>
      <c r="HV218" s="25"/>
      <c r="HW218" s="25"/>
      <c r="HX218" s="25"/>
      <c r="HY218" s="25"/>
      <c r="HZ218" s="25"/>
      <c r="IA218" s="25"/>
    </row>
    <row r="219" spans="1:235" hidden="1">
      <c r="A219" s="20">
        <v>14221100</v>
      </c>
      <c r="B219" s="20" t="s">
        <v>154</v>
      </c>
      <c r="C219" s="22"/>
      <c r="D219" s="22"/>
      <c r="E219" s="22"/>
      <c r="F219" s="22"/>
      <c r="G219" s="22"/>
      <c r="H219" s="22"/>
    </row>
    <row r="220" spans="1:235" ht="25.5" hidden="1">
      <c r="A220" s="20">
        <v>14221200</v>
      </c>
      <c r="B220" s="20" t="s">
        <v>155</v>
      </c>
      <c r="C220" s="22"/>
      <c r="D220" s="22"/>
      <c r="E220" s="22"/>
      <c r="F220" s="22"/>
      <c r="G220" s="22"/>
      <c r="H220" s="22"/>
    </row>
    <row r="221" spans="1:235" hidden="1">
      <c r="A221" s="20">
        <v>14221300</v>
      </c>
      <c r="B221" s="20" t="s">
        <v>156</v>
      </c>
      <c r="C221" s="22"/>
      <c r="D221" s="22"/>
      <c r="E221" s="22"/>
      <c r="F221" s="22"/>
      <c r="G221" s="22"/>
      <c r="H221" s="22"/>
    </row>
    <row r="222" spans="1:235" ht="25.5" hidden="1">
      <c r="A222" s="20">
        <v>14221400</v>
      </c>
      <c r="B222" s="20" t="s">
        <v>157</v>
      </c>
      <c r="C222" s="22"/>
      <c r="D222" s="22"/>
      <c r="E222" s="22"/>
      <c r="F222" s="22"/>
      <c r="G222" s="22"/>
      <c r="H222" s="22"/>
    </row>
    <row r="223" spans="1:235" hidden="1">
      <c r="A223" s="20">
        <v>14221500</v>
      </c>
      <c r="B223" s="20" t="s">
        <v>158</v>
      </c>
      <c r="C223" s="22"/>
      <c r="D223" s="22"/>
      <c r="E223" s="22"/>
      <c r="F223" s="22"/>
      <c r="G223" s="22"/>
      <c r="H223" s="22"/>
    </row>
    <row r="224" spans="1:235" hidden="1">
      <c r="A224" s="20">
        <v>11443</v>
      </c>
      <c r="B224" s="20" t="s">
        <v>159</v>
      </c>
      <c r="C224" s="22"/>
      <c r="D224" s="22"/>
      <c r="E224" s="22"/>
      <c r="F224" s="22"/>
      <c r="G224" s="22"/>
      <c r="H224" s="22"/>
    </row>
    <row r="225" spans="1:235" ht="16.5" customHeight="1">
      <c r="A225" s="20">
        <v>14221700</v>
      </c>
      <c r="B225" s="20" t="s">
        <v>160</v>
      </c>
      <c r="C225" s="22">
        <v>410.5</v>
      </c>
      <c r="D225" s="22">
        <v>442.4</v>
      </c>
      <c r="E225" s="22">
        <v>411</v>
      </c>
      <c r="F225" s="22">
        <v>411</v>
      </c>
      <c r="G225" s="22">
        <v>411</v>
      </c>
      <c r="H225" s="22">
        <v>411</v>
      </c>
    </row>
    <row r="226" spans="1:235" ht="16.5" customHeight="1">
      <c r="A226" s="20">
        <v>14221800</v>
      </c>
      <c r="B226" s="20" t="s">
        <v>161</v>
      </c>
      <c r="C226" s="22">
        <v>1458.2</v>
      </c>
      <c r="D226" s="22">
        <v>1392.5</v>
      </c>
      <c r="E226" s="22">
        <v>1620.9</v>
      </c>
      <c r="F226" s="22">
        <v>1620.9</v>
      </c>
      <c r="G226" s="22">
        <v>1620.9</v>
      </c>
      <c r="H226" s="22">
        <v>1620.9</v>
      </c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</row>
    <row r="227" spans="1:235" hidden="1">
      <c r="A227" s="20">
        <v>14221900</v>
      </c>
      <c r="B227" s="20" t="s">
        <v>162</v>
      </c>
      <c r="C227" s="22"/>
      <c r="D227" s="22"/>
      <c r="E227" s="22"/>
      <c r="F227" s="22"/>
      <c r="G227" s="22"/>
      <c r="H227" s="22"/>
    </row>
    <row r="228" spans="1:235" hidden="1">
      <c r="A228" s="23">
        <v>14222</v>
      </c>
      <c r="B228" s="23" t="s">
        <v>163</v>
      </c>
      <c r="C228" s="24">
        <f t="shared" ref="C228:H228" si="39">C229+C230+C231+C232</f>
        <v>0</v>
      </c>
      <c r="D228" s="24">
        <f t="shared" si="39"/>
        <v>55</v>
      </c>
      <c r="E228" s="24">
        <f t="shared" si="39"/>
        <v>15</v>
      </c>
      <c r="F228" s="24">
        <f t="shared" si="39"/>
        <v>15</v>
      </c>
      <c r="G228" s="24">
        <f t="shared" si="39"/>
        <v>15</v>
      </c>
      <c r="H228" s="24">
        <f t="shared" si="39"/>
        <v>15</v>
      </c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  <c r="GR228" s="25"/>
      <c r="GS228" s="25"/>
      <c r="GT228" s="25"/>
      <c r="GU228" s="25"/>
      <c r="GV228" s="25"/>
      <c r="GW228" s="25"/>
      <c r="GX228" s="25"/>
      <c r="GY228" s="25"/>
      <c r="GZ228" s="25"/>
      <c r="HA228" s="25"/>
      <c r="HB228" s="25"/>
      <c r="HC228" s="25"/>
      <c r="HD228" s="25"/>
      <c r="HE228" s="25"/>
      <c r="HF228" s="25"/>
      <c r="HG228" s="25"/>
      <c r="HH228" s="25"/>
      <c r="HI228" s="25"/>
      <c r="HJ228" s="25"/>
      <c r="HK228" s="25"/>
      <c r="HL228" s="25"/>
      <c r="HM228" s="25"/>
      <c r="HN228" s="25"/>
      <c r="HO228" s="25"/>
      <c r="HP228" s="25"/>
      <c r="HQ228" s="25"/>
      <c r="HR228" s="25"/>
      <c r="HS228" s="25"/>
      <c r="HT228" s="25"/>
      <c r="HU228" s="25"/>
      <c r="HV228" s="25"/>
      <c r="HW228" s="25"/>
      <c r="HX228" s="25"/>
      <c r="HY228" s="25"/>
      <c r="HZ228" s="25"/>
      <c r="IA228" s="25"/>
    </row>
    <row r="229" spans="1:235" hidden="1">
      <c r="A229" s="20">
        <v>14222100</v>
      </c>
      <c r="B229" s="20" t="s">
        <v>163</v>
      </c>
      <c r="C229" s="22"/>
      <c r="D229" s="22"/>
      <c r="E229" s="22"/>
      <c r="F229" s="22"/>
      <c r="G229" s="22"/>
      <c r="H229" s="22"/>
    </row>
    <row r="230" spans="1:235" ht="12" hidden="1" customHeight="1">
      <c r="A230" s="20">
        <v>14222200</v>
      </c>
      <c r="B230" s="20" t="s">
        <v>163</v>
      </c>
      <c r="C230" s="22"/>
      <c r="D230" s="22"/>
      <c r="E230" s="22"/>
      <c r="F230" s="22"/>
      <c r="G230" s="22"/>
      <c r="H230" s="22"/>
    </row>
    <row r="231" spans="1:235" hidden="1">
      <c r="A231" s="20">
        <v>14222300</v>
      </c>
      <c r="B231" s="20" t="s">
        <v>164</v>
      </c>
      <c r="C231" s="22"/>
      <c r="D231" s="22"/>
      <c r="E231" s="22"/>
      <c r="F231" s="22"/>
      <c r="G231" s="22"/>
      <c r="H231" s="22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</row>
    <row r="232" spans="1:235" ht="25.5">
      <c r="A232" s="20">
        <v>142224410</v>
      </c>
      <c r="B232" s="30" t="s">
        <v>219</v>
      </c>
      <c r="C232" s="22"/>
      <c r="D232" s="22">
        <v>55</v>
      </c>
      <c r="E232" s="22">
        <v>15</v>
      </c>
      <c r="F232" s="22">
        <v>15</v>
      </c>
      <c r="G232" s="22">
        <v>15</v>
      </c>
      <c r="H232" s="22">
        <v>15</v>
      </c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</row>
    <row r="233" spans="1:235" ht="16.5" hidden="1" customHeight="1">
      <c r="A233" s="23">
        <v>1423</v>
      </c>
      <c r="B233" s="23" t="s">
        <v>173</v>
      </c>
      <c r="C233" s="24">
        <f t="shared" ref="C233:H233" si="40">C234+C239+C244+C248+C253</f>
        <v>0</v>
      </c>
      <c r="D233" s="24">
        <f t="shared" si="40"/>
        <v>500</v>
      </c>
      <c r="E233" s="24">
        <f t="shared" si="40"/>
        <v>0</v>
      </c>
      <c r="F233" s="24">
        <f t="shared" si="40"/>
        <v>0</v>
      </c>
      <c r="G233" s="24">
        <f t="shared" si="40"/>
        <v>0</v>
      </c>
      <c r="H233" s="24">
        <f t="shared" si="40"/>
        <v>0</v>
      </c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  <c r="GR233" s="25"/>
      <c r="GS233" s="25"/>
      <c r="GT233" s="25"/>
      <c r="GU233" s="25"/>
      <c r="GV233" s="25"/>
      <c r="GW233" s="25"/>
      <c r="GX233" s="25"/>
      <c r="GY233" s="25"/>
      <c r="GZ233" s="25"/>
      <c r="HA233" s="25"/>
      <c r="HB233" s="25"/>
      <c r="HC233" s="25"/>
      <c r="HD233" s="25"/>
      <c r="HE233" s="25"/>
      <c r="HF233" s="25"/>
      <c r="HG233" s="25"/>
      <c r="HH233" s="25"/>
      <c r="HI233" s="25"/>
      <c r="HJ233" s="25"/>
      <c r="HK233" s="25"/>
      <c r="HL233" s="25"/>
      <c r="HM233" s="25"/>
      <c r="HN233" s="25"/>
      <c r="HO233" s="25"/>
      <c r="HP233" s="25"/>
      <c r="HQ233" s="25"/>
      <c r="HR233" s="25"/>
      <c r="HS233" s="25"/>
      <c r="HT233" s="25"/>
      <c r="HU233" s="25"/>
      <c r="HV233" s="25"/>
      <c r="HW233" s="25"/>
      <c r="HX233" s="25"/>
      <c r="HY233" s="25"/>
      <c r="HZ233" s="25"/>
      <c r="IA233" s="25"/>
    </row>
    <row r="234" spans="1:235" hidden="1">
      <c r="A234" s="23">
        <v>14231</v>
      </c>
      <c r="B234" s="23" t="s">
        <v>173</v>
      </c>
      <c r="C234" s="24">
        <f t="shared" ref="C234:H234" si="41">C235+C236+C237+C238</f>
        <v>0</v>
      </c>
      <c r="D234" s="24">
        <f t="shared" si="41"/>
        <v>0</v>
      </c>
      <c r="E234" s="24">
        <f t="shared" si="41"/>
        <v>0</v>
      </c>
      <c r="F234" s="24">
        <f t="shared" si="41"/>
        <v>0</v>
      </c>
      <c r="G234" s="24">
        <f t="shared" si="41"/>
        <v>0</v>
      </c>
      <c r="H234" s="24">
        <f t="shared" si="41"/>
        <v>0</v>
      </c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  <c r="GR234" s="25"/>
      <c r="GS234" s="25"/>
      <c r="GT234" s="25"/>
      <c r="GU234" s="25"/>
      <c r="GV234" s="25"/>
      <c r="GW234" s="25"/>
      <c r="GX234" s="25"/>
      <c r="GY234" s="25"/>
      <c r="GZ234" s="25"/>
      <c r="HA234" s="25"/>
      <c r="HB234" s="25"/>
      <c r="HC234" s="25"/>
      <c r="HD234" s="25"/>
      <c r="HE234" s="25"/>
      <c r="HF234" s="25"/>
      <c r="HG234" s="25"/>
      <c r="HH234" s="25"/>
      <c r="HI234" s="25"/>
      <c r="HJ234" s="25"/>
      <c r="HK234" s="25"/>
      <c r="HL234" s="25"/>
      <c r="HM234" s="25"/>
      <c r="HN234" s="25"/>
      <c r="HO234" s="25"/>
      <c r="HP234" s="25"/>
      <c r="HQ234" s="25"/>
      <c r="HR234" s="25"/>
      <c r="HS234" s="25"/>
      <c r="HT234" s="25"/>
      <c r="HU234" s="25"/>
      <c r="HV234" s="25"/>
      <c r="HW234" s="25"/>
      <c r="HX234" s="25"/>
      <c r="HY234" s="25"/>
      <c r="HZ234" s="25"/>
      <c r="IA234" s="25"/>
    </row>
    <row r="235" spans="1:235" hidden="1">
      <c r="A235" s="20">
        <v>14231100</v>
      </c>
      <c r="B235" s="23" t="s">
        <v>173</v>
      </c>
      <c r="C235" s="22"/>
      <c r="D235" s="22"/>
      <c r="E235" s="22"/>
      <c r="F235" s="22"/>
      <c r="G235" s="22"/>
      <c r="H235" s="22"/>
    </row>
    <row r="236" spans="1:235" hidden="1">
      <c r="A236" s="20">
        <v>14231200</v>
      </c>
      <c r="B236" s="23" t="s">
        <v>173</v>
      </c>
      <c r="C236" s="22"/>
      <c r="D236" s="22"/>
      <c r="E236" s="22"/>
      <c r="F236" s="22"/>
      <c r="G236" s="22"/>
      <c r="H236" s="22"/>
    </row>
    <row r="237" spans="1:235" hidden="1">
      <c r="A237" s="20">
        <v>14231300</v>
      </c>
      <c r="B237" s="23" t="s">
        <v>173</v>
      </c>
      <c r="C237" s="22"/>
      <c r="D237" s="22"/>
      <c r="E237" s="22"/>
      <c r="F237" s="22"/>
      <c r="G237" s="22"/>
      <c r="H237" s="22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</row>
    <row r="238" spans="1:235" hidden="1">
      <c r="A238" s="20">
        <v>14231400</v>
      </c>
      <c r="B238" s="23" t="s">
        <v>173</v>
      </c>
      <c r="C238" s="22"/>
      <c r="D238" s="22"/>
      <c r="E238" s="22"/>
      <c r="F238" s="22"/>
      <c r="G238" s="22"/>
      <c r="H238" s="22"/>
    </row>
    <row r="239" spans="1:235" hidden="1">
      <c r="A239" s="23">
        <v>14232</v>
      </c>
      <c r="B239" s="23" t="s">
        <v>173</v>
      </c>
      <c r="C239" s="24">
        <f t="shared" ref="C239:H239" si="42">C240+C241+C242+C243</f>
        <v>0</v>
      </c>
      <c r="D239" s="24">
        <f t="shared" si="42"/>
        <v>500</v>
      </c>
      <c r="E239" s="24">
        <f t="shared" si="42"/>
        <v>0</v>
      </c>
      <c r="F239" s="24">
        <f t="shared" si="42"/>
        <v>0</v>
      </c>
      <c r="G239" s="24">
        <f t="shared" si="42"/>
        <v>0</v>
      </c>
      <c r="H239" s="24">
        <f t="shared" si="42"/>
        <v>0</v>
      </c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</row>
    <row r="240" spans="1:235" hidden="1">
      <c r="A240" s="20">
        <v>14232100</v>
      </c>
      <c r="B240" s="23" t="s">
        <v>173</v>
      </c>
      <c r="C240" s="22"/>
      <c r="D240" s="22"/>
      <c r="E240" s="22"/>
      <c r="F240" s="22"/>
      <c r="G240" s="22"/>
      <c r="H240" s="22"/>
    </row>
    <row r="241" spans="1:235" hidden="1">
      <c r="A241" s="20">
        <v>14232200</v>
      </c>
      <c r="B241" s="23" t="s">
        <v>173</v>
      </c>
      <c r="C241" s="22"/>
      <c r="D241" s="22"/>
      <c r="E241" s="22"/>
      <c r="F241" s="22"/>
      <c r="G241" s="22"/>
      <c r="H241" s="22"/>
    </row>
    <row r="242" spans="1:235" ht="15.75" customHeight="1">
      <c r="A242" s="20">
        <v>14232400</v>
      </c>
      <c r="B242" s="20" t="s">
        <v>173</v>
      </c>
      <c r="C242" s="22"/>
      <c r="D242" s="22">
        <v>500</v>
      </c>
      <c r="E242" s="22"/>
      <c r="F242" s="22"/>
      <c r="G242" s="22"/>
      <c r="H242" s="22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</row>
    <row r="243" spans="1:235" ht="15.75" hidden="1" customHeight="1">
      <c r="A243" s="20">
        <v>14232900</v>
      </c>
      <c r="B243" s="20" t="s">
        <v>173</v>
      </c>
      <c r="C243" s="22"/>
      <c r="D243" s="22"/>
      <c r="E243" s="22"/>
      <c r="F243" s="22"/>
      <c r="G243" s="22"/>
      <c r="H243" s="22"/>
    </row>
    <row r="244" spans="1:235" hidden="1">
      <c r="A244" s="23">
        <v>14233</v>
      </c>
      <c r="B244" s="20" t="s">
        <v>173</v>
      </c>
      <c r="C244" s="24">
        <f t="shared" ref="C244:H244" si="43">C245+C246+C247</f>
        <v>0</v>
      </c>
      <c r="D244" s="24">
        <f t="shared" si="43"/>
        <v>0</v>
      </c>
      <c r="E244" s="24">
        <f t="shared" si="43"/>
        <v>0</v>
      </c>
      <c r="F244" s="24">
        <f t="shared" si="43"/>
        <v>0</v>
      </c>
      <c r="G244" s="24">
        <f t="shared" si="43"/>
        <v>0</v>
      </c>
      <c r="H244" s="24">
        <f t="shared" si="43"/>
        <v>0</v>
      </c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  <c r="GR244" s="25"/>
      <c r="GS244" s="25"/>
      <c r="GT244" s="25"/>
      <c r="GU244" s="25"/>
      <c r="GV244" s="25"/>
      <c r="GW244" s="25"/>
      <c r="GX244" s="25"/>
      <c r="GY244" s="25"/>
      <c r="GZ244" s="25"/>
      <c r="HA244" s="25"/>
      <c r="HB244" s="25"/>
      <c r="HC244" s="25"/>
      <c r="HD244" s="25"/>
      <c r="HE244" s="25"/>
      <c r="HF244" s="25"/>
      <c r="HG244" s="25"/>
      <c r="HH244" s="25"/>
      <c r="HI244" s="25"/>
      <c r="HJ244" s="25"/>
      <c r="HK244" s="25"/>
      <c r="HL244" s="25"/>
      <c r="HM244" s="25"/>
      <c r="HN244" s="25"/>
      <c r="HO244" s="25"/>
      <c r="HP244" s="25"/>
      <c r="HQ244" s="25"/>
      <c r="HR244" s="25"/>
      <c r="HS244" s="25"/>
      <c r="HT244" s="25"/>
      <c r="HU244" s="25"/>
      <c r="HV244" s="25"/>
      <c r="HW244" s="25"/>
      <c r="HX244" s="25"/>
      <c r="HY244" s="25"/>
      <c r="HZ244" s="25"/>
      <c r="IA244" s="25"/>
    </row>
    <row r="245" spans="1:235" hidden="1">
      <c r="A245" s="20">
        <v>14233100</v>
      </c>
      <c r="B245" s="20" t="s">
        <v>173</v>
      </c>
      <c r="C245" s="22"/>
      <c r="D245" s="22"/>
      <c r="E245" s="22"/>
      <c r="F245" s="22"/>
      <c r="G245" s="22"/>
      <c r="H245" s="22"/>
    </row>
    <row r="246" spans="1:235" hidden="1">
      <c r="A246" s="20">
        <v>14233200</v>
      </c>
      <c r="B246" s="20" t="s">
        <v>173</v>
      </c>
      <c r="C246" s="22"/>
      <c r="D246" s="22"/>
      <c r="E246" s="22"/>
      <c r="F246" s="22"/>
      <c r="G246" s="22"/>
      <c r="H246" s="22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</row>
    <row r="247" spans="1:235" hidden="1">
      <c r="A247" s="20">
        <v>14233300</v>
      </c>
      <c r="B247" s="20" t="s">
        <v>173</v>
      </c>
      <c r="C247" s="22"/>
      <c r="D247" s="22"/>
      <c r="E247" s="22"/>
      <c r="F247" s="22"/>
      <c r="G247" s="22"/>
      <c r="H247" s="22"/>
    </row>
    <row r="248" spans="1:235" hidden="1">
      <c r="A248" s="23">
        <v>14234</v>
      </c>
      <c r="B248" s="20" t="s">
        <v>173</v>
      </c>
      <c r="C248" s="24">
        <f t="shared" ref="C248:H248" si="44">C249+C250+C251+C252</f>
        <v>0</v>
      </c>
      <c r="D248" s="24">
        <f t="shared" si="44"/>
        <v>0</v>
      </c>
      <c r="E248" s="24">
        <f t="shared" si="44"/>
        <v>0</v>
      </c>
      <c r="F248" s="24">
        <f t="shared" si="44"/>
        <v>0</v>
      </c>
      <c r="G248" s="24">
        <f t="shared" si="44"/>
        <v>0</v>
      </c>
      <c r="H248" s="24">
        <f t="shared" si="44"/>
        <v>0</v>
      </c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  <c r="GR248" s="25"/>
      <c r="GS248" s="25"/>
      <c r="GT248" s="25"/>
      <c r="GU248" s="25"/>
      <c r="GV248" s="25"/>
      <c r="GW248" s="25"/>
      <c r="GX248" s="25"/>
      <c r="GY248" s="25"/>
      <c r="GZ248" s="25"/>
      <c r="HA248" s="25"/>
      <c r="HB248" s="25"/>
      <c r="HC248" s="25"/>
      <c r="HD248" s="25"/>
      <c r="HE248" s="25"/>
      <c r="HF248" s="25"/>
      <c r="HG248" s="25"/>
      <c r="HH248" s="25"/>
      <c r="HI248" s="25"/>
      <c r="HJ248" s="25"/>
      <c r="HK248" s="25"/>
      <c r="HL248" s="25"/>
      <c r="HM248" s="25"/>
      <c r="HN248" s="25"/>
      <c r="HO248" s="25"/>
      <c r="HP248" s="25"/>
      <c r="HQ248" s="25"/>
      <c r="HR248" s="25"/>
      <c r="HS248" s="25"/>
      <c r="HT248" s="25"/>
      <c r="HU248" s="25"/>
      <c r="HV248" s="25"/>
      <c r="HW248" s="25"/>
      <c r="HX248" s="25"/>
      <c r="HY248" s="25"/>
      <c r="HZ248" s="25"/>
      <c r="IA248" s="25"/>
    </row>
    <row r="249" spans="1:235" hidden="1">
      <c r="A249" s="20">
        <v>14234100</v>
      </c>
      <c r="B249" s="20" t="s">
        <v>173</v>
      </c>
      <c r="C249" s="22"/>
      <c r="D249" s="22"/>
      <c r="E249" s="22"/>
      <c r="F249" s="22"/>
      <c r="G249" s="22"/>
      <c r="H249" s="22"/>
    </row>
    <row r="250" spans="1:235" hidden="1">
      <c r="A250" s="20">
        <v>14234200</v>
      </c>
      <c r="B250" s="20" t="s">
        <v>173</v>
      </c>
      <c r="C250" s="22"/>
      <c r="D250" s="22"/>
      <c r="E250" s="22"/>
      <c r="F250" s="22"/>
      <c r="G250" s="22"/>
      <c r="H250" s="22"/>
    </row>
    <row r="251" spans="1:235" hidden="1">
      <c r="A251" s="20">
        <v>14234300</v>
      </c>
      <c r="B251" s="20" t="s">
        <v>173</v>
      </c>
      <c r="C251" s="22"/>
      <c r="D251" s="22"/>
      <c r="E251" s="22"/>
      <c r="F251" s="22"/>
      <c r="G251" s="22"/>
      <c r="H251" s="22"/>
    </row>
    <row r="252" spans="1:235" hidden="1">
      <c r="A252" s="20">
        <v>14234400</v>
      </c>
      <c r="B252" s="20" t="s">
        <v>173</v>
      </c>
      <c r="C252" s="22"/>
      <c r="D252" s="22"/>
      <c r="E252" s="22"/>
      <c r="F252" s="22"/>
      <c r="G252" s="22"/>
      <c r="H252" s="22"/>
    </row>
    <row r="253" spans="1:235" hidden="1">
      <c r="A253" s="23">
        <v>14235</v>
      </c>
      <c r="B253" s="20" t="s">
        <v>173</v>
      </c>
      <c r="C253" s="24">
        <f t="shared" ref="C253:H253" si="45">C254+C255+C256+C257+C258+C259+C260+C261+C262</f>
        <v>0</v>
      </c>
      <c r="D253" s="24">
        <f t="shared" si="45"/>
        <v>0</v>
      </c>
      <c r="E253" s="24">
        <f t="shared" si="45"/>
        <v>0</v>
      </c>
      <c r="F253" s="24">
        <f t="shared" si="45"/>
        <v>0</v>
      </c>
      <c r="G253" s="24">
        <f t="shared" si="45"/>
        <v>0</v>
      </c>
      <c r="H253" s="24">
        <f t="shared" si="45"/>
        <v>0</v>
      </c>
    </row>
    <row r="254" spans="1:235" ht="12" hidden="1" customHeight="1">
      <c r="A254" s="28" t="s">
        <v>165</v>
      </c>
      <c r="B254" s="20" t="s">
        <v>173</v>
      </c>
      <c r="C254" s="22"/>
      <c r="D254" s="22"/>
      <c r="E254" s="22"/>
      <c r="F254" s="22"/>
      <c r="G254" s="22"/>
      <c r="H254" s="22"/>
    </row>
    <row r="255" spans="1:235" hidden="1">
      <c r="A255" s="28" t="s">
        <v>166</v>
      </c>
      <c r="B255" s="20" t="s">
        <v>173</v>
      </c>
      <c r="C255" s="22"/>
      <c r="D255" s="22"/>
      <c r="E255" s="22"/>
      <c r="F255" s="22"/>
      <c r="G255" s="22"/>
      <c r="H255" s="22"/>
    </row>
    <row r="256" spans="1:235" hidden="1">
      <c r="A256" s="28" t="s">
        <v>167</v>
      </c>
      <c r="B256" s="20" t="s">
        <v>173</v>
      </c>
      <c r="C256" s="22"/>
      <c r="D256" s="22"/>
      <c r="E256" s="22"/>
      <c r="F256" s="22"/>
      <c r="G256" s="22"/>
      <c r="H256" s="22"/>
    </row>
    <row r="257" spans="1:8" hidden="1">
      <c r="A257" s="28" t="s">
        <v>168</v>
      </c>
      <c r="B257" s="20" t="s">
        <v>173</v>
      </c>
      <c r="C257" s="22"/>
      <c r="D257" s="22"/>
      <c r="E257" s="22"/>
      <c r="F257" s="22"/>
      <c r="G257" s="22"/>
      <c r="H257" s="22"/>
    </row>
    <row r="258" spans="1:8" hidden="1">
      <c r="A258" s="28" t="s">
        <v>169</v>
      </c>
      <c r="B258" s="20" t="s">
        <v>173</v>
      </c>
      <c r="C258" s="22"/>
      <c r="D258" s="22"/>
      <c r="E258" s="22"/>
      <c r="F258" s="22"/>
      <c r="G258" s="22"/>
      <c r="H258" s="22"/>
    </row>
    <row r="259" spans="1:8" hidden="1">
      <c r="A259" s="28" t="s">
        <v>170</v>
      </c>
      <c r="B259" s="20" t="s">
        <v>173</v>
      </c>
      <c r="C259" s="22"/>
      <c r="D259" s="22"/>
      <c r="E259" s="22"/>
      <c r="F259" s="22"/>
      <c r="G259" s="22"/>
      <c r="H259" s="22"/>
    </row>
    <row r="260" spans="1:8" hidden="1">
      <c r="A260" s="28" t="s">
        <v>171</v>
      </c>
      <c r="B260" s="20" t="s">
        <v>173</v>
      </c>
      <c r="C260" s="22"/>
      <c r="D260" s="22"/>
      <c r="E260" s="22"/>
      <c r="F260" s="22"/>
      <c r="G260" s="22"/>
      <c r="H260" s="22"/>
    </row>
    <row r="261" spans="1:8" hidden="1">
      <c r="A261" s="28" t="s">
        <v>172</v>
      </c>
      <c r="B261" s="20" t="s">
        <v>173</v>
      </c>
      <c r="C261" s="22"/>
      <c r="D261" s="22"/>
      <c r="E261" s="22"/>
      <c r="F261" s="22"/>
      <c r="G261" s="22"/>
      <c r="H261" s="22"/>
    </row>
    <row r="262" spans="1:8" hidden="1">
      <c r="A262" s="28"/>
      <c r="B262" s="20" t="s">
        <v>173</v>
      </c>
      <c r="C262" s="22"/>
      <c r="D262" s="22"/>
      <c r="E262" s="22"/>
      <c r="F262" s="22"/>
      <c r="G262" s="22"/>
      <c r="H262" s="22"/>
    </row>
    <row r="263" spans="1:8" hidden="1">
      <c r="A263" s="18">
        <v>143</v>
      </c>
      <c r="B263" s="20" t="s">
        <v>173</v>
      </c>
      <c r="C263" s="24">
        <f t="shared" ref="C263:H264" si="46">C264</f>
        <v>0</v>
      </c>
      <c r="D263" s="24">
        <f t="shared" si="46"/>
        <v>0</v>
      </c>
      <c r="E263" s="24">
        <f t="shared" si="46"/>
        <v>0</v>
      </c>
      <c r="F263" s="24">
        <f t="shared" si="46"/>
        <v>0</v>
      </c>
      <c r="G263" s="24">
        <f t="shared" si="46"/>
        <v>0</v>
      </c>
      <c r="H263" s="24">
        <f t="shared" si="46"/>
        <v>0</v>
      </c>
    </row>
    <row r="264" spans="1:8" hidden="1">
      <c r="A264" s="18">
        <v>1431</v>
      </c>
      <c r="B264" s="20" t="s">
        <v>173</v>
      </c>
      <c r="C264" s="24">
        <f t="shared" si="46"/>
        <v>0</v>
      </c>
      <c r="D264" s="24">
        <f t="shared" si="46"/>
        <v>0</v>
      </c>
      <c r="E264" s="24">
        <f t="shared" si="46"/>
        <v>0</v>
      </c>
      <c r="F264" s="24">
        <f t="shared" si="46"/>
        <v>0</v>
      </c>
      <c r="G264" s="24">
        <f t="shared" si="46"/>
        <v>0</v>
      </c>
      <c r="H264" s="24">
        <f t="shared" si="46"/>
        <v>0</v>
      </c>
    </row>
    <row r="265" spans="1:8" hidden="1">
      <c r="A265" s="18">
        <v>14311</v>
      </c>
      <c r="B265" s="20" t="s">
        <v>173</v>
      </c>
      <c r="C265" s="24">
        <f t="shared" ref="C265:H265" si="47">C266+C267+C268+C269+C270+C271</f>
        <v>0</v>
      </c>
      <c r="D265" s="24">
        <f t="shared" si="47"/>
        <v>0</v>
      </c>
      <c r="E265" s="24">
        <f t="shared" si="47"/>
        <v>0</v>
      </c>
      <c r="F265" s="24">
        <f t="shared" si="47"/>
        <v>0</v>
      </c>
      <c r="G265" s="24">
        <f t="shared" si="47"/>
        <v>0</v>
      </c>
      <c r="H265" s="24">
        <f t="shared" si="47"/>
        <v>0</v>
      </c>
    </row>
    <row r="266" spans="1:8" hidden="1">
      <c r="A266" s="29">
        <v>14311100</v>
      </c>
      <c r="B266" s="20" t="s">
        <v>173</v>
      </c>
      <c r="C266" s="22"/>
      <c r="D266" s="22"/>
      <c r="E266" s="22"/>
      <c r="F266" s="22"/>
      <c r="G266" s="22"/>
      <c r="H266" s="22"/>
    </row>
    <row r="267" spans="1:8" hidden="1">
      <c r="A267" s="29">
        <v>14311200</v>
      </c>
      <c r="B267" s="20" t="s">
        <v>173</v>
      </c>
      <c r="C267" s="22"/>
      <c r="D267" s="22"/>
      <c r="E267" s="22"/>
      <c r="F267" s="22"/>
      <c r="G267" s="22"/>
      <c r="H267" s="22"/>
    </row>
    <row r="268" spans="1:8" hidden="1">
      <c r="A268" s="29">
        <v>14311300</v>
      </c>
      <c r="B268" s="20" t="s">
        <v>173</v>
      </c>
      <c r="C268" s="22"/>
      <c r="D268" s="22"/>
      <c r="E268" s="22"/>
      <c r="F268" s="22"/>
      <c r="G268" s="22"/>
      <c r="H268" s="22"/>
    </row>
    <row r="269" spans="1:8" hidden="1">
      <c r="A269" s="29">
        <v>14311400</v>
      </c>
      <c r="B269" s="20" t="s">
        <v>173</v>
      </c>
      <c r="C269" s="22"/>
      <c r="D269" s="22"/>
      <c r="E269" s="22"/>
      <c r="F269" s="22"/>
      <c r="G269" s="22"/>
      <c r="H269" s="22"/>
    </row>
    <row r="270" spans="1:8" hidden="1">
      <c r="A270" s="29">
        <v>14311500</v>
      </c>
      <c r="B270" s="20" t="s">
        <v>173</v>
      </c>
      <c r="C270" s="22"/>
      <c r="D270" s="22"/>
      <c r="E270" s="22"/>
      <c r="F270" s="22"/>
      <c r="G270" s="22"/>
      <c r="H270" s="22"/>
    </row>
    <row r="271" spans="1:8" hidden="1">
      <c r="A271" s="29">
        <v>14311900</v>
      </c>
      <c r="B271" s="20" t="s">
        <v>173</v>
      </c>
      <c r="C271" s="22"/>
      <c r="D271" s="22"/>
      <c r="E271" s="22"/>
      <c r="F271" s="22"/>
      <c r="G271" s="22"/>
      <c r="H271" s="22"/>
    </row>
    <row r="272" spans="1:8" hidden="1">
      <c r="A272" s="18">
        <v>144</v>
      </c>
      <c r="B272" s="20" t="s">
        <v>173</v>
      </c>
      <c r="C272" s="24">
        <f t="shared" ref="C272:H272" si="48">C273</f>
        <v>0</v>
      </c>
      <c r="D272" s="24">
        <f t="shared" si="48"/>
        <v>0</v>
      </c>
      <c r="E272" s="24">
        <f t="shared" si="48"/>
        <v>0</v>
      </c>
      <c r="F272" s="24">
        <f t="shared" si="48"/>
        <v>0</v>
      </c>
      <c r="G272" s="24">
        <f t="shared" si="48"/>
        <v>0</v>
      </c>
      <c r="H272" s="24">
        <f t="shared" si="48"/>
        <v>0</v>
      </c>
    </row>
    <row r="273" spans="1:8" hidden="1">
      <c r="A273" s="18">
        <v>1441</v>
      </c>
      <c r="B273" s="20" t="s">
        <v>173</v>
      </c>
      <c r="C273" s="24">
        <f t="shared" ref="C273:H273" si="49">C274+C277</f>
        <v>0</v>
      </c>
      <c r="D273" s="24">
        <f t="shared" si="49"/>
        <v>0</v>
      </c>
      <c r="E273" s="24">
        <f t="shared" si="49"/>
        <v>0</v>
      </c>
      <c r="F273" s="24">
        <f t="shared" si="49"/>
        <v>0</v>
      </c>
      <c r="G273" s="24">
        <f t="shared" si="49"/>
        <v>0</v>
      </c>
      <c r="H273" s="24">
        <f t="shared" si="49"/>
        <v>0</v>
      </c>
    </row>
    <row r="274" spans="1:8" hidden="1">
      <c r="A274" s="18">
        <v>14411</v>
      </c>
      <c r="B274" s="20" t="s">
        <v>173</v>
      </c>
      <c r="C274" s="24">
        <f t="shared" ref="C274:H274" si="50">C275+C276</f>
        <v>0</v>
      </c>
      <c r="D274" s="24">
        <f t="shared" si="50"/>
        <v>0</v>
      </c>
      <c r="E274" s="24">
        <f t="shared" si="50"/>
        <v>0</v>
      </c>
      <c r="F274" s="24">
        <f t="shared" si="50"/>
        <v>0</v>
      </c>
      <c r="G274" s="24">
        <f t="shared" si="50"/>
        <v>0</v>
      </c>
      <c r="H274" s="24">
        <f t="shared" si="50"/>
        <v>0</v>
      </c>
    </row>
    <row r="275" spans="1:8" hidden="1">
      <c r="A275" s="29">
        <v>14411100</v>
      </c>
      <c r="B275" s="20" t="s">
        <v>173</v>
      </c>
      <c r="C275" s="22"/>
      <c r="D275" s="22"/>
      <c r="E275" s="22"/>
      <c r="F275" s="22"/>
      <c r="G275" s="22"/>
      <c r="H275" s="22"/>
    </row>
    <row r="276" spans="1:8" hidden="1">
      <c r="A276" s="29">
        <v>14411200</v>
      </c>
      <c r="B276" s="20" t="s">
        <v>173</v>
      </c>
      <c r="C276" s="22"/>
      <c r="D276" s="22"/>
      <c r="E276" s="22"/>
      <c r="F276" s="22"/>
      <c r="G276" s="22"/>
      <c r="H276" s="22"/>
    </row>
    <row r="277" spans="1:8" hidden="1">
      <c r="A277" s="18">
        <v>14412</v>
      </c>
      <c r="B277" s="20" t="s">
        <v>173</v>
      </c>
      <c r="C277" s="24">
        <f t="shared" ref="C277:H277" si="51">C278+C279</f>
        <v>0</v>
      </c>
      <c r="D277" s="24">
        <f t="shared" si="51"/>
        <v>0</v>
      </c>
      <c r="E277" s="24">
        <f t="shared" si="51"/>
        <v>0</v>
      </c>
      <c r="F277" s="24">
        <f t="shared" si="51"/>
        <v>0</v>
      </c>
      <c r="G277" s="24">
        <f t="shared" si="51"/>
        <v>0</v>
      </c>
      <c r="H277" s="24">
        <f t="shared" si="51"/>
        <v>0</v>
      </c>
    </row>
    <row r="278" spans="1:8" hidden="1">
      <c r="A278" s="29">
        <v>14412100</v>
      </c>
      <c r="B278" s="20" t="s">
        <v>173</v>
      </c>
      <c r="C278" s="22"/>
      <c r="D278" s="22"/>
      <c r="E278" s="22"/>
      <c r="F278" s="22"/>
      <c r="G278" s="22"/>
      <c r="H278" s="22"/>
    </row>
    <row r="279" spans="1:8" hidden="1">
      <c r="A279" s="29">
        <v>14412200</v>
      </c>
      <c r="B279" s="20" t="s">
        <v>173</v>
      </c>
      <c r="C279" s="22"/>
      <c r="D279" s="22"/>
      <c r="E279" s="22"/>
      <c r="F279" s="22"/>
      <c r="G279" s="22"/>
      <c r="H279" s="22"/>
    </row>
    <row r="280" spans="1:8" hidden="1">
      <c r="A280" s="18">
        <v>145</v>
      </c>
      <c r="B280" s="20" t="s">
        <v>173</v>
      </c>
      <c r="C280" s="24">
        <f t="shared" ref="C280:H281" si="52">C281</f>
        <v>312.8</v>
      </c>
      <c r="D280" s="24">
        <f t="shared" si="52"/>
        <v>330.5</v>
      </c>
      <c r="E280" s="24">
        <f t="shared" si="52"/>
        <v>0</v>
      </c>
      <c r="F280" s="24">
        <f t="shared" si="52"/>
        <v>0</v>
      </c>
      <c r="G280" s="24">
        <f t="shared" si="52"/>
        <v>0</v>
      </c>
      <c r="H280" s="24">
        <f t="shared" si="52"/>
        <v>0</v>
      </c>
    </row>
    <row r="281" spans="1:8" hidden="1">
      <c r="A281" s="18">
        <v>1451</v>
      </c>
      <c r="B281" s="20" t="s">
        <v>173</v>
      </c>
      <c r="C281" s="24">
        <f t="shared" si="52"/>
        <v>312.8</v>
      </c>
      <c r="D281" s="24">
        <f t="shared" si="52"/>
        <v>330.5</v>
      </c>
      <c r="E281" s="24">
        <f t="shared" si="52"/>
        <v>0</v>
      </c>
      <c r="F281" s="24">
        <f t="shared" si="52"/>
        <v>0</v>
      </c>
      <c r="G281" s="24">
        <f t="shared" si="52"/>
        <v>0</v>
      </c>
      <c r="H281" s="24">
        <f t="shared" si="52"/>
        <v>0</v>
      </c>
    </row>
    <row r="282" spans="1:8">
      <c r="A282" s="18">
        <v>14511</v>
      </c>
      <c r="B282" s="17" t="s">
        <v>174</v>
      </c>
      <c r="C282" s="24">
        <f t="shared" ref="C282:H282" si="53">C283+C284</f>
        <v>312.8</v>
      </c>
      <c r="D282" s="24">
        <f t="shared" si="53"/>
        <v>330.5</v>
      </c>
      <c r="E282" s="24">
        <f t="shared" si="53"/>
        <v>0</v>
      </c>
      <c r="F282" s="24">
        <f t="shared" si="53"/>
        <v>0</v>
      </c>
      <c r="G282" s="24">
        <f t="shared" si="53"/>
        <v>0</v>
      </c>
      <c r="H282" s="24">
        <f t="shared" si="53"/>
        <v>0</v>
      </c>
    </row>
    <row r="283" spans="1:8">
      <c r="A283" s="29">
        <v>14511100</v>
      </c>
      <c r="B283" s="30" t="s">
        <v>174</v>
      </c>
      <c r="C283" s="22">
        <v>312.8</v>
      </c>
      <c r="D283" s="22">
        <v>330.5</v>
      </c>
      <c r="E283" s="22"/>
      <c r="F283" s="22"/>
      <c r="G283" s="22"/>
      <c r="H283" s="22"/>
    </row>
    <row r="284" spans="1:8" ht="15.75" hidden="1" customHeight="1">
      <c r="A284" s="29">
        <v>14511200</v>
      </c>
      <c r="B284" s="30" t="s">
        <v>174</v>
      </c>
      <c r="C284" s="22"/>
      <c r="D284" s="22"/>
      <c r="E284" s="22"/>
      <c r="F284" s="22"/>
      <c r="G284" s="22"/>
      <c r="H284" s="22"/>
    </row>
    <row r="285" spans="1:8" hidden="1">
      <c r="A285" s="29"/>
      <c r="B285" s="30"/>
      <c r="C285" s="22"/>
      <c r="D285" s="22"/>
      <c r="E285" s="22"/>
      <c r="F285" s="22"/>
      <c r="G285" s="22"/>
      <c r="H285" s="22"/>
    </row>
    <row r="286" spans="1:8" hidden="1">
      <c r="A286" s="29"/>
      <c r="B286" s="30"/>
      <c r="C286" s="22"/>
      <c r="D286" s="22"/>
      <c r="E286" s="22"/>
      <c r="F286" s="22"/>
      <c r="G286" s="22"/>
      <c r="H286" s="22"/>
    </row>
    <row r="287" spans="1:8" ht="15" customHeight="1">
      <c r="A287" s="18">
        <v>3</v>
      </c>
      <c r="B287" s="17" t="s">
        <v>175</v>
      </c>
      <c r="C287" s="24">
        <f t="shared" ref="C287:H288" si="54">C288</f>
        <v>990.5</v>
      </c>
      <c r="D287" s="24">
        <f t="shared" si="54"/>
        <v>2192.5</v>
      </c>
      <c r="E287" s="24">
        <f t="shared" si="54"/>
        <v>480</v>
      </c>
      <c r="F287" s="24">
        <f t="shared" si="54"/>
        <v>480</v>
      </c>
      <c r="G287" s="24">
        <f t="shared" si="54"/>
        <v>480</v>
      </c>
      <c r="H287" s="24">
        <f t="shared" si="54"/>
        <v>480</v>
      </c>
    </row>
    <row r="288" spans="1:8" hidden="1">
      <c r="A288" s="18">
        <v>31</v>
      </c>
      <c r="B288" s="17" t="s">
        <v>194</v>
      </c>
      <c r="C288" s="24">
        <f t="shared" si="54"/>
        <v>990.5</v>
      </c>
      <c r="D288" s="24">
        <f t="shared" si="54"/>
        <v>2192.5</v>
      </c>
      <c r="E288" s="24">
        <f t="shared" si="54"/>
        <v>480</v>
      </c>
      <c r="F288" s="24">
        <f t="shared" si="54"/>
        <v>480</v>
      </c>
      <c r="G288" s="24">
        <f t="shared" si="54"/>
        <v>480</v>
      </c>
      <c r="H288" s="24">
        <f t="shared" si="54"/>
        <v>480</v>
      </c>
    </row>
    <row r="289" spans="1:8" hidden="1">
      <c r="A289" s="18">
        <v>3111</v>
      </c>
      <c r="B289" s="17" t="s">
        <v>195</v>
      </c>
      <c r="C289" s="24">
        <f t="shared" ref="C289:H289" si="55">C290+C291+C292</f>
        <v>990.5</v>
      </c>
      <c r="D289" s="24">
        <f t="shared" si="55"/>
        <v>2192.5</v>
      </c>
      <c r="E289" s="24">
        <f t="shared" si="55"/>
        <v>480</v>
      </c>
      <c r="F289" s="24">
        <f t="shared" si="55"/>
        <v>480</v>
      </c>
      <c r="G289" s="24">
        <f t="shared" si="55"/>
        <v>480</v>
      </c>
      <c r="H289" s="24">
        <f t="shared" si="55"/>
        <v>480</v>
      </c>
    </row>
    <row r="290" spans="1:8" hidden="1">
      <c r="A290" s="29">
        <v>31111110</v>
      </c>
      <c r="B290" s="30" t="s">
        <v>176</v>
      </c>
      <c r="C290" s="22"/>
      <c r="D290" s="22"/>
      <c r="E290" s="22"/>
      <c r="F290" s="22"/>
      <c r="G290" s="22"/>
      <c r="H290" s="22"/>
    </row>
    <row r="291" spans="1:8" hidden="1">
      <c r="A291" s="29">
        <v>31112190</v>
      </c>
      <c r="B291" s="30" t="s">
        <v>196</v>
      </c>
      <c r="C291" s="22"/>
      <c r="D291" s="22"/>
      <c r="E291" s="22"/>
      <c r="F291" s="22"/>
      <c r="G291" s="22"/>
      <c r="H291" s="22"/>
    </row>
    <row r="292" spans="1:8" hidden="1">
      <c r="A292" s="18">
        <v>31412</v>
      </c>
      <c r="B292" s="30" t="s">
        <v>177</v>
      </c>
      <c r="C292" s="24">
        <f t="shared" ref="C292:H292" si="56">C293</f>
        <v>990.5</v>
      </c>
      <c r="D292" s="24">
        <f t="shared" si="56"/>
        <v>2192.5</v>
      </c>
      <c r="E292" s="24">
        <f t="shared" si="56"/>
        <v>480</v>
      </c>
      <c r="F292" s="24">
        <f t="shared" si="56"/>
        <v>480</v>
      </c>
      <c r="G292" s="24">
        <f t="shared" si="56"/>
        <v>480</v>
      </c>
      <c r="H292" s="24">
        <f t="shared" si="56"/>
        <v>480</v>
      </c>
    </row>
    <row r="293" spans="1:8" ht="17.25" customHeight="1">
      <c r="A293" s="29"/>
      <c r="B293" s="30" t="s">
        <v>178</v>
      </c>
      <c r="C293" s="22">
        <v>990.5</v>
      </c>
      <c r="D293" s="22">
        <v>2192.5</v>
      </c>
      <c r="E293" s="22">
        <v>480</v>
      </c>
      <c r="F293" s="22">
        <v>480</v>
      </c>
      <c r="G293" s="22">
        <v>480</v>
      </c>
      <c r="H293" s="22">
        <v>480</v>
      </c>
    </row>
    <row r="295" spans="1:8" ht="20.25" customHeight="1">
      <c r="B295" s="31" t="s">
        <v>220</v>
      </c>
      <c r="C295" s="31"/>
      <c r="D295" s="31"/>
      <c r="E295" s="31"/>
      <c r="F295" s="31"/>
    </row>
    <row r="296" spans="1:8" ht="20.25" customHeight="1">
      <c r="B296" s="63" t="s">
        <v>221</v>
      </c>
      <c r="C296" s="63"/>
      <c r="D296" s="63"/>
      <c r="E296" s="63"/>
      <c r="F296" s="63"/>
      <c r="G296" s="63"/>
      <c r="H296" s="8"/>
    </row>
    <row r="297" spans="1:8">
      <c r="B297" s="31"/>
      <c r="C297" s="31"/>
      <c r="D297" s="31"/>
      <c r="E297" s="31"/>
      <c r="F297" s="51"/>
    </row>
    <row r="298" spans="1:8">
      <c r="B298" s="56" t="s">
        <v>222</v>
      </c>
      <c r="G298" s="57"/>
      <c r="H298" s="57"/>
    </row>
  </sheetData>
  <mergeCells count="14">
    <mergeCell ref="H6:H8"/>
    <mergeCell ref="B296:G296"/>
    <mergeCell ref="E6:E8"/>
    <mergeCell ref="C1:G1"/>
    <mergeCell ref="A2:G2"/>
    <mergeCell ref="E5:G5"/>
    <mergeCell ref="A3:G3"/>
    <mergeCell ref="F4:G4"/>
    <mergeCell ref="A5:A8"/>
    <mergeCell ref="C5:C8"/>
    <mergeCell ref="D5:D8"/>
    <mergeCell ref="B6:B8"/>
    <mergeCell ref="F6:F8"/>
    <mergeCell ref="G6:G8"/>
  </mergeCells>
  <pageMargins left="0.25" right="0.25" top="0.75" bottom="0.75" header="0.3" footer="0.3"/>
  <pageSetup paperSize="9" scale="8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4:C8"/>
  <sheetViews>
    <sheetView workbookViewId="0">
      <selection activeCell="B4" sqref="B4:C8"/>
    </sheetView>
  </sheetViews>
  <sheetFormatPr defaultRowHeight="15"/>
  <cols>
    <col min="2" max="2" width="44.42578125" customWidth="1"/>
  </cols>
  <sheetData>
    <row r="4" spans="2:3">
      <c r="B4" t="s">
        <v>245</v>
      </c>
      <c r="C4">
        <v>84523.8</v>
      </c>
    </row>
    <row r="5" spans="2:3">
      <c r="B5" t="s">
        <v>241</v>
      </c>
      <c r="C5">
        <v>1112</v>
      </c>
    </row>
    <row r="6" spans="2:3">
      <c r="B6" t="s">
        <v>242</v>
      </c>
      <c r="C6">
        <v>101088</v>
      </c>
    </row>
    <row r="7" spans="2:3">
      <c r="B7" t="s">
        <v>243</v>
      </c>
      <c r="C7">
        <v>2180</v>
      </c>
    </row>
    <row r="8" spans="2:3">
      <c r="B8" t="s">
        <v>244</v>
      </c>
      <c r="C8">
        <v>2512.8000000000002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4:C9"/>
  <sheetViews>
    <sheetView workbookViewId="0">
      <selection activeCell="B4" sqref="B4:C9"/>
    </sheetView>
  </sheetViews>
  <sheetFormatPr defaultRowHeight="15"/>
  <cols>
    <col min="2" max="2" width="41.7109375" customWidth="1"/>
    <col min="3" max="3" width="12.28515625" customWidth="1"/>
  </cols>
  <sheetData>
    <row r="4" spans="2:3">
      <c r="B4" t="s">
        <v>247</v>
      </c>
      <c r="C4">
        <v>106317.2</v>
      </c>
    </row>
    <row r="5" spans="2:3">
      <c r="B5" t="s">
        <v>248</v>
      </c>
      <c r="C5">
        <v>1608.1</v>
      </c>
    </row>
    <row r="6" spans="2:3">
      <c r="B6" t="s">
        <v>246</v>
      </c>
      <c r="C6">
        <v>2000</v>
      </c>
    </row>
    <row r="7" spans="2:3">
      <c r="B7" t="s">
        <v>249</v>
      </c>
      <c r="C7">
        <v>142577.4</v>
      </c>
    </row>
    <row r="8" spans="2:3">
      <c r="B8" t="s">
        <v>250</v>
      </c>
      <c r="C8">
        <v>1491.4</v>
      </c>
    </row>
    <row r="9" spans="2:3">
      <c r="B9" t="s">
        <v>251</v>
      </c>
      <c r="C9">
        <v>2422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C9"/>
  <sheetViews>
    <sheetView workbookViewId="0">
      <selection activeCell="B10" sqref="B10"/>
    </sheetView>
  </sheetViews>
  <sheetFormatPr defaultRowHeight="15"/>
  <cols>
    <col min="2" max="2" width="46.140625" customWidth="1"/>
    <col min="3" max="3" width="13.28515625" customWidth="1"/>
  </cols>
  <sheetData>
    <row r="3" spans="2:3">
      <c r="B3" t="s">
        <v>252</v>
      </c>
      <c r="C3">
        <v>40138.199999999997</v>
      </c>
    </row>
    <row r="4" spans="2:3">
      <c r="B4" t="s">
        <v>253</v>
      </c>
      <c r="C4">
        <v>1590.3</v>
      </c>
    </row>
    <row r="5" spans="2:3">
      <c r="B5" t="s">
        <v>254</v>
      </c>
      <c r="C5" s="60">
        <v>82924</v>
      </c>
    </row>
    <row r="6" spans="2:3">
      <c r="B6" t="s">
        <v>255</v>
      </c>
      <c r="C6" s="60">
        <v>32171</v>
      </c>
    </row>
    <row r="7" spans="2:3">
      <c r="B7" t="s">
        <v>256</v>
      </c>
      <c r="C7" s="60">
        <v>1100</v>
      </c>
    </row>
    <row r="8" spans="2:3">
      <c r="B8" t="s">
        <v>257</v>
      </c>
      <c r="C8" s="60">
        <v>2500</v>
      </c>
    </row>
    <row r="9" spans="2:3">
      <c r="B9" t="s">
        <v>263</v>
      </c>
      <c r="C9" s="60">
        <v>52639.6</v>
      </c>
    </row>
  </sheetData>
  <pageMargins left="0.7" right="0.7" top="0.75" bottom="0.75" header="0.3" footer="0.3"/>
  <pageSetup paperSize="9" scale="86" fitToHeight="0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4:C9"/>
  <sheetViews>
    <sheetView workbookViewId="0">
      <selection activeCell="B4" sqref="B4:C9"/>
    </sheetView>
  </sheetViews>
  <sheetFormatPr defaultRowHeight="15"/>
  <cols>
    <col min="2" max="2" width="43" customWidth="1"/>
  </cols>
  <sheetData>
    <row r="4" spans="2:3">
      <c r="B4" t="s">
        <v>258</v>
      </c>
      <c r="C4">
        <v>69168.100000000006</v>
      </c>
    </row>
    <row r="5" spans="2:3">
      <c r="B5" t="s">
        <v>259</v>
      </c>
      <c r="C5">
        <v>1890.3</v>
      </c>
    </row>
    <row r="6" spans="2:3">
      <c r="B6" t="s">
        <v>260</v>
      </c>
      <c r="C6" s="60">
        <v>53924</v>
      </c>
    </row>
    <row r="7" spans="2:3">
      <c r="B7" t="s">
        <v>272</v>
      </c>
      <c r="C7" s="60">
        <v>66519.399999999994</v>
      </c>
    </row>
    <row r="8" spans="2:3">
      <c r="B8" t="s">
        <v>256</v>
      </c>
      <c r="C8" s="60">
        <v>1100</v>
      </c>
    </row>
    <row r="9" spans="2:3">
      <c r="B9" t="s">
        <v>257</v>
      </c>
      <c r="C9" s="60">
        <v>2500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C9"/>
  <sheetViews>
    <sheetView workbookViewId="0">
      <selection activeCell="B6" sqref="B6"/>
    </sheetView>
  </sheetViews>
  <sheetFormatPr defaultRowHeight="15"/>
  <cols>
    <col min="2" max="2" width="43" customWidth="1"/>
    <col min="3" max="3" width="14.42578125" customWidth="1"/>
  </cols>
  <sheetData>
    <row r="3" spans="2:3">
      <c r="B3" t="s">
        <v>258</v>
      </c>
      <c r="C3">
        <v>69168.100000000006</v>
      </c>
    </row>
    <row r="4" spans="2:3">
      <c r="B4" t="s">
        <v>259</v>
      </c>
      <c r="C4">
        <v>1890.3</v>
      </c>
    </row>
    <row r="5" spans="2:3">
      <c r="B5" t="s">
        <v>260</v>
      </c>
      <c r="C5" s="60">
        <v>53924</v>
      </c>
    </row>
    <row r="6" spans="2:3">
      <c r="B6" t="s">
        <v>273</v>
      </c>
      <c r="C6" s="60">
        <v>84224.6</v>
      </c>
    </row>
    <row r="7" spans="2:3">
      <c r="B7" t="s">
        <v>256</v>
      </c>
      <c r="C7" s="60">
        <v>1100</v>
      </c>
    </row>
    <row r="8" spans="2:3">
      <c r="B8" t="s">
        <v>257</v>
      </c>
      <c r="C8" s="60">
        <v>2500</v>
      </c>
    </row>
    <row r="9" spans="2:3">
      <c r="C9" s="6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4:C9"/>
  <sheetViews>
    <sheetView workbookViewId="0">
      <selection activeCell="M29" sqref="M29"/>
    </sheetView>
  </sheetViews>
  <sheetFormatPr defaultRowHeight="15"/>
  <cols>
    <col min="2" max="2" width="50.85546875" customWidth="1"/>
    <col min="3" max="3" width="13.140625" customWidth="1"/>
  </cols>
  <sheetData>
    <row r="4" spans="2:3">
      <c r="B4" t="s">
        <v>261</v>
      </c>
      <c r="C4">
        <v>70158</v>
      </c>
    </row>
    <row r="5" spans="2:3">
      <c r="B5" t="s">
        <v>262</v>
      </c>
      <c r="C5">
        <v>1990</v>
      </c>
    </row>
    <row r="6" spans="2:3">
      <c r="B6" t="s">
        <v>260</v>
      </c>
      <c r="C6" s="60">
        <v>53924</v>
      </c>
    </row>
    <row r="7" spans="2:3">
      <c r="B7" t="s">
        <v>274</v>
      </c>
      <c r="C7" s="60">
        <v>105820.5</v>
      </c>
    </row>
    <row r="8" spans="2:3">
      <c r="B8" t="s">
        <v>256</v>
      </c>
      <c r="C8" s="60">
        <v>1100</v>
      </c>
    </row>
    <row r="9" spans="2:3">
      <c r="B9" t="s">
        <v>257</v>
      </c>
      <c r="C9" s="60">
        <v>2500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D8"/>
  <sheetViews>
    <sheetView tabSelected="1" zoomScale="85" zoomScaleNormal="85" workbookViewId="0">
      <selection activeCell="M25" sqref="M25:M26"/>
    </sheetView>
  </sheetViews>
  <sheetFormatPr defaultRowHeight="15"/>
  <cols>
    <col min="3" max="3" width="26.7109375" customWidth="1"/>
    <col min="4" max="4" width="10.140625" customWidth="1"/>
  </cols>
  <sheetData>
    <row r="4" spans="3:4">
      <c r="C4" s="7" t="s">
        <v>225</v>
      </c>
      <c r="D4" s="33">
        <v>236822.9</v>
      </c>
    </row>
    <row r="5" spans="3:4">
      <c r="C5" s="7" t="s">
        <v>226</v>
      </c>
      <c r="D5" s="33">
        <v>213063.1</v>
      </c>
    </row>
    <row r="6" spans="3:4">
      <c r="C6" s="7" t="s">
        <v>275</v>
      </c>
      <c r="D6" s="33">
        <v>195101.6</v>
      </c>
    </row>
    <row r="7" spans="3:4">
      <c r="C7" s="7" t="s">
        <v>266</v>
      </c>
      <c r="D7" s="33">
        <v>212807</v>
      </c>
    </row>
    <row r="8" spans="3:4">
      <c r="C8" s="7" t="s">
        <v>265</v>
      </c>
      <c r="D8" s="33">
        <v>235492.5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4:D8"/>
  <sheetViews>
    <sheetView workbookViewId="0">
      <selection activeCell="C4" sqref="C4:D8"/>
    </sheetView>
  </sheetViews>
  <sheetFormatPr defaultRowHeight="15"/>
  <cols>
    <col min="3" max="3" width="29.5703125" customWidth="1"/>
    <col min="4" max="4" width="17.42578125" customWidth="1"/>
  </cols>
  <sheetData>
    <row r="4" spans="3:4">
      <c r="C4" s="7" t="s">
        <v>227</v>
      </c>
      <c r="D4" s="33">
        <v>199457.8</v>
      </c>
    </row>
    <row r="5" spans="3:4">
      <c r="C5" s="7" t="s">
        <v>230</v>
      </c>
      <c r="D5" s="33">
        <v>14724</v>
      </c>
    </row>
    <row r="6" spans="3:4">
      <c r="C6" s="7" t="s">
        <v>228</v>
      </c>
      <c r="D6" s="33">
        <v>500</v>
      </c>
    </row>
    <row r="7" spans="3:4">
      <c r="C7" s="7" t="s">
        <v>229</v>
      </c>
      <c r="D7" s="33">
        <v>2192.5</v>
      </c>
    </row>
    <row r="8" spans="3:4">
      <c r="C8" s="7" t="s">
        <v>231</v>
      </c>
      <c r="D8" s="33">
        <v>19948.599999999999</v>
      </c>
    </row>
  </sheetData>
  <pageMargins left="0.25" right="0.25" top="0.75" bottom="0.75" header="0.3" footer="0.3"/>
  <pageSetup paperSize="9" scale="7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4:C7"/>
  <sheetViews>
    <sheetView workbookViewId="0">
      <selection activeCell="B4" sqref="B4:C6"/>
    </sheetView>
  </sheetViews>
  <sheetFormatPr defaultRowHeight="15"/>
  <cols>
    <col min="2" max="2" width="32.85546875" customWidth="1"/>
    <col min="3" max="3" width="13.42578125" customWidth="1"/>
  </cols>
  <sheetData>
    <row r="4" spans="2:3">
      <c r="B4" s="7" t="s">
        <v>238</v>
      </c>
      <c r="C4" s="33">
        <v>198588.2</v>
      </c>
    </row>
    <row r="5" spans="2:3">
      <c r="B5" s="7" t="s">
        <v>239</v>
      </c>
      <c r="C5" s="33">
        <v>13994.9</v>
      </c>
    </row>
    <row r="6" spans="2:3">
      <c r="B6" s="7" t="s">
        <v>240</v>
      </c>
      <c r="C6" s="33">
        <v>480</v>
      </c>
    </row>
    <row r="7" spans="2:3">
      <c r="B7" s="7"/>
      <c r="C7" s="33"/>
    </row>
  </sheetData>
  <pageMargins left="0.25" right="0.25" top="0.75" bottom="0.75" header="0.3" footer="0.3"/>
  <pageSetup paperSize="9" scale="91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4:C6"/>
  <sheetViews>
    <sheetView workbookViewId="0">
      <selection activeCell="C8" sqref="C8"/>
    </sheetView>
  </sheetViews>
  <sheetFormatPr defaultRowHeight="15"/>
  <cols>
    <col min="2" max="2" width="31.7109375" customWidth="1"/>
  </cols>
  <sheetData>
    <row r="4" spans="2:3">
      <c r="B4" s="7" t="s">
        <v>276</v>
      </c>
      <c r="C4" s="33">
        <v>180626.7</v>
      </c>
    </row>
    <row r="5" spans="2:3">
      <c r="B5" s="7" t="s">
        <v>239</v>
      </c>
      <c r="C5" s="33">
        <v>13994.9</v>
      </c>
    </row>
    <row r="6" spans="2:3">
      <c r="B6" s="7" t="s">
        <v>240</v>
      </c>
      <c r="C6" s="33">
        <v>480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C6"/>
  <sheetViews>
    <sheetView workbookViewId="0">
      <selection activeCell="B4" sqref="B4:C6"/>
    </sheetView>
  </sheetViews>
  <sheetFormatPr defaultRowHeight="15"/>
  <cols>
    <col min="2" max="2" width="31.42578125" customWidth="1"/>
  </cols>
  <sheetData>
    <row r="4" spans="2:3">
      <c r="B4" s="7" t="s">
        <v>277</v>
      </c>
      <c r="C4" s="33">
        <v>198332.1</v>
      </c>
    </row>
    <row r="5" spans="2:3">
      <c r="B5" s="7" t="s">
        <v>239</v>
      </c>
      <c r="C5" s="33">
        <v>13994.9</v>
      </c>
    </row>
    <row r="6" spans="2:3">
      <c r="B6" s="7" t="s">
        <v>240</v>
      </c>
      <c r="C6" s="33">
        <v>480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4:C6"/>
  <sheetViews>
    <sheetView workbookViewId="0">
      <selection activeCell="B4" sqref="B4:C6"/>
    </sheetView>
  </sheetViews>
  <sheetFormatPr defaultRowHeight="15"/>
  <cols>
    <col min="2" max="2" width="33.5703125" customWidth="1"/>
  </cols>
  <sheetData>
    <row r="4" spans="2:3">
      <c r="B4" s="7" t="s">
        <v>278</v>
      </c>
      <c r="C4" s="33">
        <v>221017.9</v>
      </c>
    </row>
    <row r="5" spans="2:3">
      <c r="B5" s="7" t="s">
        <v>239</v>
      </c>
      <c r="C5" s="33">
        <v>13994.9</v>
      </c>
    </row>
    <row r="6" spans="2:3">
      <c r="B6" s="7" t="s">
        <v>240</v>
      </c>
      <c r="C6" s="33">
        <v>480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14"/>
  <sheetViews>
    <sheetView workbookViewId="0">
      <selection activeCell="F214" sqref="F214"/>
    </sheetView>
  </sheetViews>
  <sheetFormatPr defaultRowHeight="15"/>
  <cols>
    <col min="1" max="1" width="8.28515625" style="1" customWidth="1"/>
    <col min="2" max="2" width="39.5703125" style="1" customWidth="1"/>
    <col min="3" max="3" width="8.5703125" style="1" customWidth="1"/>
    <col min="4" max="4" width="9.7109375" style="1" customWidth="1"/>
    <col min="5" max="5" width="9.28515625" style="1" customWidth="1"/>
    <col min="6" max="6" width="8.7109375" customWidth="1"/>
    <col min="7" max="7" width="9.5703125" customWidth="1"/>
    <col min="8" max="8" width="9.42578125" style="1" bestFit="1" customWidth="1"/>
    <col min="9" max="256" width="9.140625" style="1"/>
    <col min="257" max="257" width="8.28515625" style="1" customWidth="1"/>
    <col min="258" max="258" width="41" style="1" customWidth="1"/>
    <col min="259" max="261" width="0" style="1" hidden="1" customWidth="1"/>
    <col min="262" max="262" width="8.7109375" style="1" customWidth="1"/>
    <col min="263" max="263" width="9.5703125" style="1" customWidth="1"/>
    <col min="264" max="264" width="9.42578125" style="1" bestFit="1" customWidth="1"/>
    <col min="265" max="512" width="9.140625" style="1"/>
    <col min="513" max="513" width="8.28515625" style="1" customWidth="1"/>
    <col min="514" max="514" width="41" style="1" customWidth="1"/>
    <col min="515" max="517" width="0" style="1" hidden="1" customWidth="1"/>
    <col min="518" max="518" width="8.7109375" style="1" customWidth="1"/>
    <col min="519" max="519" width="9.5703125" style="1" customWidth="1"/>
    <col min="520" max="520" width="9.42578125" style="1" bestFit="1" customWidth="1"/>
    <col min="521" max="768" width="9.140625" style="1"/>
    <col min="769" max="769" width="8.28515625" style="1" customWidth="1"/>
    <col min="770" max="770" width="41" style="1" customWidth="1"/>
    <col min="771" max="773" width="0" style="1" hidden="1" customWidth="1"/>
    <col min="774" max="774" width="8.7109375" style="1" customWidth="1"/>
    <col min="775" max="775" width="9.5703125" style="1" customWidth="1"/>
    <col min="776" max="776" width="9.42578125" style="1" bestFit="1" customWidth="1"/>
    <col min="777" max="1024" width="9.140625" style="1"/>
    <col min="1025" max="1025" width="8.28515625" style="1" customWidth="1"/>
    <col min="1026" max="1026" width="41" style="1" customWidth="1"/>
    <col min="1027" max="1029" width="0" style="1" hidden="1" customWidth="1"/>
    <col min="1030" max="1030" width="8.7109375" style="1" customWidth="1"/>
    <col min="1031" max="1031" width="9.5703125" style="1" customWidth="1"/>
    <col min="1032" max="1032" width="9.42578125" style="1" bestFit="1" customWidth="1"/>
    <col min="1033" max="1280" width="9.140625" style="1"/>
    <col min="1281" max="1281" width="8.28515625" style="1" customWidth="1"/>
    <col min="1282" max="1282" width="41" style="1" customWidth="1"/>
    <col min="1283" max="1285" width="0" style="1" hidden="1" customWidth="1"/>
    <col min="1286" max="1286" width="8.7109375" style="1" customWidth="1"/>
    <col min="1287" max="1287" width="9.5703125" style="1" customWidth="1"/>
    <col min="1288" max="1288" width="9.42578125" style="1" bestFit="1" customWidth="1"/>
    <col min="1289" max="1536" width="9.140625" style="1"/>
    <col min="1537" max="1537" width="8.28515625" style="1" customWidth="1"/>
    <col min="1538" max="1538" width="41" style="1" customWidth="1"/>
    <col min="1539" max="1541" width="0" style="1" hidden="1" customWidth="1"/>
    <col min="1542" max="1542" width="8.7109375" style="1" customWidth="1"/>
    <col min="1543" max="1543" width="9.5703125" style="1" customWidth="1"/>
    <col min="1544" max="1544" width="9.42578125" style="1" bestFit="1" customWidth="1"/>
    <col min="1545" max="1792" width="9.140625" style="1"/>
    <col min="1793" max="1793" width="8.28515625" style="1" customWidth="1"/>
    <col min="1794" max="1794" width="41" style="1" customWidth="1"/>
    <col min="1795" max="1797" width="0" style="1" hidden="1" customWidth="1"/>
    <col min="1798" max="1798" width="8.7109375" style="1" customWidth="1"/>
    <col min="1799" max="1799" width="9.5703125" style="1" customWidth="1"/>
    <col min="1800" max="1800" width="9.42578125" style="1" bestFit="1" customWidth="1"/>
    <col min="1801" max="2048" width="9.140625" style="1"/>
    <col min="2049" max="2049" width="8.28515625" style="1" customWidth="1"/>
    <col min="2050" max="2050" width="41" style="1" customWidth="1"/>
    <col min="2051" max="2053" width="0" style="1" hidden="1" customWidth="1"/>
    <col min="2054" max="2054" width="8.7109375" style="1" customWidth="1"/>
    <col min="2055" max="2055" width="9.5703125" style="1" customWidth="1"/>
    <col min="2056" max="2056" width="9.42578125" style="1" bestFit="1" customWidth="1"/>
    <col min="2057" max="2304" width="9.140625" style="1"/>
    <col min="2305" max="2305" width="8.28515625" style="1" customWidth="1"/>
    <col min="2306" max="2306" width="41" style="1" customWidth="1"/>
    <col min="2307" max="2309" width="0" style="1" hidden="1" customWidth="1"/>
    <col min="2310" max="2310" width="8.7109375" style="1" customWidth="1"/>
    <col min="2311" max="2311" width="9.5703125" style="1" customWidth="1"/>
    <col min="2312" max="2312" width="9.42578125" style="1" bestFit="1" customWidth="1"/>
    <col min="2313" max="2560" width="9.140625" style="1"/>
    <col min="2561" max="2561" width="8.28515625" style="1" customWidth="1"/>
    <col min="2562" max="2562" width="41" style="1" customWidth="1"/>
    <col min="2563" max="2565" width="0" style="1" hidden="1" customWidth="1"/>
    <col min="2566" max="2566" width="8.7109375" style="1" customWidth="1"/>
    <col min="2567" max="2567" width="9.5703125" style="1" customWidth="1"/>
    <col min="2568" max="2568" width="9.42578125" style="1" bestFit="1" customWidth="1"/>
    <col min="2569" max="2816" width="9.140625" style="1"/>
    <col min="2817" max="2817" width="8.28515625" style="1" customWidth="1"/>
    <col min="2818" max="2818" width="41" style="1" customWidth="1"/>
    <col min="2819" max="2821" width="0" style="1" hidden="1" customWidth="1"/>
    <col min="2822" max="2822" width="8.7109375" style="1" customWidth="1"/>
    <col min="2823" max="2823" width="9.5703125" style="1" customWidth="1"/>
    <col min="2824" max="2824" width="9.42578125" style="1" bestFit="1" customWidth="1"/>
    <col min="2825" max="3072" width="9.140625" style="1"/>
    <col min="3073" max="3073" width="8.28515625" style="1" customWidth="1"/>
    <col min="3074" max="3074" width="41" style="1" customWidth="1"/>
    <col min="3075" max="3077" width="0" style="1" hidden="1" customWidth="1"/>
    <col min="3078" max="3078" width="8.7109375" style="1" customWidth="1"/>
    <col min="3079" max="3079" width="9.5703125" style="1" customWidth="1"/>
    <col min="3080" max="3080" width="9.42578125" style="1" bestFit="1" customWidth="1"/>
    <col min="3081" max="3328" width="9.140625" style="1"/>
    <col min="3329" max="3329" width="8.28515625" style="1" customWidth="1"/>
    <col min="3330" max="3330" width="41" style="1" customWidth="1"/>
    <col min="3331" max="3333" width="0" style="1" hidden="1" customWidth="1"/>
    <col min="3334" max="3334" width="8.7109375" style="1" customWidth="1"/>
    <col min="3335" max="3335" width="9.5703125" style="1" customWidth="1"/>
    <col min="3336" max="3336" width="9.42578125" style="1" bestFit="1" customWidth="1"/>
    <col min="3337" max="3584" width="9.140625" style="1"/>
    <col min="3585" max="3585" width="8.28515625" style="1" customWidth="1"/>
    <col min="3586" max="3586" width="41" style="1" customWidth="1"/>
    <col min="3587" max="3589" width="0" style="1" hidden="1" customWidth="1"/>
    <col min="3590" max="3590" width="8.7109375" style="1" customWidth="1"/>
    <col min="3591" max="3591" width="9.5703125" style="1" customWidth="1"/>
    <col min="3592" max="3592" width="9.42578125" style="1" bestFit="1" customWidth="1"/>
    <col min="3593" max="3840" width="9.140625" style="1"/>
    <col min="3841" max="3841" width="8.28515625" style="1" customWidth="1"/>
    <col min="3842" max="3842" width="41" style="1" customWidth="1"/>
    <col min="3843" max="3845" width="0" style="1" hidden="1" customWidth="1"/>
    <col min="3846" max="3846" width="8.7109375" style="1" customWidth="1"/>
    <col min="3847" max="3847" width="9.5703125" style="1" customWidth="1"/>
    <col min="3848" max="3848" width="9.42578125" style="1" bestFit="1" customWidth="1"/>
    <col min="3849" max="4096" width="9.140625" style="1"/>
    <col min="4097" max="4097" width="8.28515625" style="1" customWidth="1"/>
    <col min="4098" max="4098" width="41" style="1" customWidth="1"/>
    <col min="4099" max="4101" width="0" style="1" hidden="1" customWidth="1"/>
    <col min="4102" max="4102" width="8.7109375" style="1" customWidth="1"/>
    <col min="4103" max="4103" width="9.5703125" style="1" customWidth="1"/>
    <col min="4104" max="4104" width="9.42578125" style="1" bestFit="1" customWidth="1"/>
    <col min="4105" max="4352" width="9.140625" style="1"/>
    <col min="4353" max="4353" width="8.28515625" style="1" customWidth="1"/>
    <col min="4354" max="4354" width="41" style="1" customWidth="1"/>
    <col min="4355" max="4357" width="0" style="1" hidden="1" customWidth="1"/>
    <col min="4358" max="4358" width="8.7109375" style="1" customWidth="1"/>
    <col min="4359" max="4359" width="9.5703125" style="1" customWidth="1"/>
    <col min="4360" max="4360" width="9.42578125" style="1" bestFit="1" customWidth="1"/>
    <col min="4361" max="4608" width="9.140625" style="1"/>
    <col min="4609" max="4609" width="8.28515625" style="1" customWidth="1"/>
    <col min="4610" max="4610" width="41" style="1" customWidth="1"/>
    <col min="4611" max="4613" width="0" style="1" hidden="1" customWidth="1"/>
    <col min="4614" max="4614" width="8.7109375" style="1" customWidth="1"/>
    <col min="4615" max="4615" width="9.5703125" style="1" customWidth="1"/>
    <col min="4616" max="4616" width="9.42578125" style="1" bestFit="1" customWidth="1"/>
    <col min="4617" max="4864" width="9.140625" style="1"/>
    <col min="4865" max="4865" width="8.28515625" style="1" customWidth="1"/>
    <col min="4866" max="4866" width="41" style="1" customWidth="1"/>
    <col min="4867" max="4869" width="0" style="1" hidden="1" customWidth="1"/>
    <col min="4870" max="4870" width="8.7109375" style="1" customWidth="1"/>
    <col min="4871" max="4871" width="9.5703125" style="1" customWidth="1"/>
    <col min="4872" max="4872" width="9.42578125" style="1" bestFit="1" customWidth="1"/>
    <col min="4873" max="5120" width="9.140625" style="1"/>
    <col min="5121" max="5121" width="8.28515625" style="1" customWidth="1"/>
    <col min="5122" max="5122" width="41" style="1" customWidth="1"/>
    <col min="5123" max="5125" width="0" style="1" hidden="1" customWidth="1"/>
    <col min="5126" max="5126" width="8.7109375" style="1" customWidth="1"/>
    <col min="5127" max="5127" width="9.5703125" style="1" customWidth="1"/>
    <col min="5128" max="5128" width="9.42578125" style="1" bestFit="1" customWidth="1"/>
    <col min="5129" max="5376" width="9.140625" style="1"/>
    <col min="5377" max="5377" width="8.28515625" style="1" customWidth="1"/>
    <col min="5378" max="5378" width="41" style="1" customWidth="1"/>
    <col min="5379" max="5381" width="0" style="1" hidden="1" customWidth="1"/>
    <col min="5382" max="5382" width="8.7109375" style="1" customWidth="1"/>
    <col min="5383" max="5383" width="9.5703125" style="1" customWidth="1"/>
    <col min="5384" max="5384" width="9.42578125" style="1" bestFit="1" customWidth="1"/>
    <col min="5385" max="5632" width="9.140625" style="1"/>
    <col min="5633" max="5633" width="8.28515625" style="1" customWidth="1"/>
    <col min="5634" max="5634" width="41" style="1" customWidth="1"/>
    <col min="5635" max="5637" width="0" style="1" hidden="1" customWidth="1"/>
    <col min="5638" max="5638" width="8.7109375" style="1" customWidth="1"/>
    <col min="5639" max="5639" width="9.5703125" style="1" customWidth="1"/>
    <col min="5640" max="5640" width="9.42578125" style="1" bestFit="1" customWidth="1"/>
    <col min="5641" max="5888" width="9.140625" style="1"/>
    <col min="5889" max="5889" width="8.28515625" style="1" customWidth="1"/>
    <col min="5890" max="5890" width="41" style="1" customWidth="1"/>
    <col min="5891" max="5893" width="0" style="1" hidden="1" customWidth="1"/>
    <col min="5894" max="5894" width="8.7109375" style="1" customWidth="1"/>
    <col min="5895" max="5895" width="9.5703125" style="1" customWidth="1"/>
    <col min="5896" max="5896" width="9.42578125" style="1" bestFit="1" customWidth="1"/>
    <col min="5897" max="6144" width="9.140625" style="1"/>
    <col min="6145" max="6145" width="8.28515625" style="1" customWidth="1"/>
    <col min="6146" max="6146" width="41" style="1" customWidth="1"/>
    <col min="6147" max="6149" width="0" style="1" hidden="1" customWidth="1"/>
    <col min="6150" max="6150" width="8.7109375" style="1" customWidth="1"/>
    <col min="6151" max="6151" width="9.5703125" style="1" customWidth="1"/>
    <col min="6152" max="6152" width="9.42578125" style="1" bestFit="1" customWidth="1"/>
    <col min="6153" max="6400" width="9.140625" style="1"/>
    <col min="6401" max="6401" width="8.28515625" style="1" customWidth="1"/>
    <col min="6402" max="6402" width="41" style="1" customWidth="1"/>
    <col min="6403" max="6405" width="0" style="1" hidden="1" customWidth="1"/>
    <col min="6406" max="6406" width="8.7109375" style="1" customWidth="1"/>
    <col min="6407" max="6407" width="9.5703125" style="1" customWidth="1"/>
    <col min="6408" max="6408" width="9.42578125" style="1" bestFit="1" customWidth="1"/>
    <col min="6409" max="6656" width="9.140625" style="1"/>
    <col min="6657" max="6657" width="8.28515625" style="1" customWidth="1"/>
    <col min="6658" max="6658" width="41" style="1" customWidth="1"/>
    <col min="6659" max="6661" width="0" style="1" hidden="1" customWidth="1"/>
    <col min="6662" max="6662" width="8.7109375" style="1" customWidth="1"/>
    <col min="6663" max="6663" width="9.5703125" style="1" customWidth="1"/>
    <col min="6664" max="6664" width="9.42578125" style="1" bestFit="1" customWidth="1"/>
    <col min="6665" max="6912" width="9.140625" style="1"/>
    <col min="6913" max="6913" width="8.28515625" style="1" customWidth="1"/>
    <col min="6914" max="6914" width="41" style="1" customWidth="1"/>
    <col min="6915" max="6917" width="0" style="1" hidden="1" customWidth="1"/>
    <col min="6918" max="6918" width="8.7109375" style="1" customWidth="1"/>
    <col min="6919" max="6919" width="9.5703125" style="1" customWidth="1"/>
    <col min="6920" max="6920" width="9.42578125" style="1" bestFit="1" customWidth="1"/>
    <col min="6921" max="7168" width="9.140625" style="1"/>
    <col min="7169" max="7169" width="8.28515625" style="1" customWidth="1"/>
    <col min="7170" max="7170" width="41" style="1" customWidth="1"/>
    <col min="7171" max="7173" width="0" style="1" hidden="1" customWidth="1"/>
    <col min="7174" max="7174" width="8.7109375" style="1" customWidth="1"/>
    <col min="7175" max="7175" width="9.5703125" style="1" customWidth="1"/>
    <col min="7176" max="7176" width="9.42578125" style="1" bestFit="1" customWidth="1"/>
    <col min="7177" max="7424" width="9.140625" style="1"/>
    <col min="7425" max="7425" width="8.28515625" style="1" customWidth="1"/>
    <col min="7426" max="7426" width="41" style="1" customWidth="1"/>
    <col min="7427" max="7429" width="0" style="1" hidden="1" customWidth="1"/>
    <col min="7430" max="7430" width="8.7109375" style="1" customWidth="1"/>
    <col min="7431" max="7431" width="9.5703125" style="1" customWidth="1"/>
    <col min="7432" max="7432" width="9.42578125" style="1" bestFit="1" customWidth="1"/>
    <col min="7433" max="7680" width="9.140625" style="1"/>
    <col min="7681" max="7681" width="8.28515625" style="1" customWidth="1"/>
    <col min="7682" max="7682" width="41" style="1" customWidth="1"/>
    <col min="7683" max="7685" width="0" style="1" hidden="1" customWidth="1"/>
    <col min="7686" max="7686" width="8.7109375" style="1" customWidth="1"/>
    <col min="7687" max="7687" width="9.5703125" style="1" customWidth="1"/>
    <col min="7688" max="7688" width="9.42578125" style="1" bestFit="1" customWidth="1"/>
    <col min="7689" max="7936" width="9.140625" style="1"/>
    <col min="7937" max="7937" width="8.28515625" style="1" customWidth="1"/>
    <col min="7938" max="7938" width="41" style="1" customWidth="1"/>
    <col min="7939" max="7941" width="0" style="1" hidden="1" customWidth="1"/>
    <col min="7942" max="7942" width="8.7109375" style="1" customWidth="1"/>
    <col min="7943" max="7943" width="9.5703125" style="1" customWidth="1"/>
    <col min="7944" max="7944" width="9.42578125" style="1" bestFit="1" customWidth="1"/>
    <col min="7945" max="8192" width="9.140625" style="1"/>
    <col min="8193" max="8193" width="8.28515625" style="1" customWidth="1"/>
    <col min="8194" max="8194" width="41" style="1" customWidth="1"/>
    <col min="8195" max="8197" width="0" style="1" hidden="1" customWidth="1"/>
    <col min="8198" max="8198" width="8.7109375" style="1" customWidth="1"/>
    <col min="8199" max="8199" width="9.5703125" style="1" customWidth="1"/>
    <col min="8200" max="8200" width="9.42578125" style="1" bestFit="1" customWidth="1"/>
    <col min="8201" max="8448" width="9.140625" style="1"/>
    <col min="8449" max="8449" width="8.28515625" style="1" customWidth="1"/>
    <col min="8450" max="8450" width="41" style="1" customWidth="1"/>
    <col min="8451" max="8453" width="0" style="1" hidden="1" customWidth="1"/>
    <col min="8454" max="8454" width="8.7109375" style="1" customWidth="1"/>
    <col min="8455" max="8455" width="9.5703125" style="1" customWidth="1"/>
    <col min="8456" max="8456" width="9.42578125" style="1" bestFit="1" customWidth="1"/>
    <col min="8457" max="8704" width="9.140625" style="1"/>
    <col min="8705" max="8705" width="8.28515625" style="1" customWidth="1"/>
    <col min="8706" max="8706" width="41" style="1" customWidth="1"/>
    <col min="8707" max="8709" width="0" style="1" hidden="1" customWidth="1"/>
    <col min="8710" max="8710" width="8.7109375" style="1" customWidth="1"/>
    <col min="8711" max="8711" width="9.5703125" style="1" customWidth="1"/>
    <col min="8712" max="8712" width="9.42578125" style="1" bestFit="1" customWidth="1"/>
    <col min="8713" max="8960" width="9.140625" style="1"/>
    <col min="8961" max="8961" width="8.28515625" style="1" customWidth="1"/>
    <col min="8962" max="8962" width="41" style="1" customWidth="1"/>
    <col min="8963" max="8965" width="0" style="1" hidden="1" customWidth="1"/>
    <col min="8966" max="8966" width="8.7109375" style="1" customWidth="1"/>
    <col min="8967" max="8967" width="9.5703125" style="1" customWidth="1"/>
    <col min="8968" max="8968" width="9.42578125" style="1" bestFit="1" customWidth="1"/>
    <col min="8969" max="9216" width="9.140625" style="1"/>
    <col min="9217" max="9217" width="8.28515625" style="1" customWidth="1"/>
    <col min="9218" max="9218" width="41" style="1" customWidth="1"/>
    <col min="9219" max="9221" width="0" style="1" hidden="1" customWidth="1"/>
    <col min="9222" max="9222" width="8.7109375" style="1" customWidth="1"/>
    <col min="9223" max="9223" width="9.5703125" style="1" customWidth="1"/>
    <col min="9224" max="9224" width="9.42578125" style="1" bestFit="1" customWidth="1"/>
    <col min="9225" max="9472" width="9.140625" style="1"/>
    <col min="9473" max="9473" width="8.28515625" style="1" customWidth="1"/>
    <col min="9474" max="9474" width="41" style="1" customWidth="1"/>
    <col min="9475" max="9477" width="0" style="1" hidden="1" customWidth="1"/>
    <col min="9478" max="9478" width="8.7109375" style="1" customWidth="1"/>
    <col min="9479" max="9479" width="9.5703125" style="1" customWidth="1"/>
    <col min="9480" max="9480" width="9.42578125" style="1" bestFit="1" customWidth="1"/>
    <col min="9481" max="9728" width="9.140625" style="1"/>
    <col min="9729" max="9729" width="8.28515625" style="1" customWidth="1"/>
    <col min="9730" max="9730" width="41" style="1" customWidth="1"/>
    <col min="9731" max="9733" width="0" style="1" hidden="1" customWidth="1"/>
    <col min="9734" max="9734" width="8.7109375" style="1" customWidth="1"/>
    <col min="9735" max="9735" width="9.5703125" style="1" customWidth="1"/>
    <col min="9736" max="9736" width="9.42578125" style="1" bestFit="1" customWidth="1"/>
    <col min="9737" max="9984" width="9.140625" style="1"/>
    <col min="9985" max="9985" width="8.28515625" style="1" customWidth="1"/>
    <col min="9986" max="9986" width="41" style="1" customWidth="1"/>
    <col min="9987" max="9989" width="0" style="1" hidden="1" customWidth="1"/>
    <col min="9990" max="9990" width="8.7109375" style="1" customWidth="1"/>
    <col min="9991" max="9991" width="9.5703125" style="1" customWidth="1"/>
    <col min="9992" max="9992" width="9.42578125" style="1" bestFit="1" customWidth="1"/>
    <col min="9993" max="10240" width="9.140625" style="1"/>
    <col min="10241" max="10241" width="8.28515625" style="1" customWidth="1"/>
    <col min="10242" max="10242" width="41" style="1" customWidth="1"/>
    <col min="10243" max="10245" width="0" style="1" hidden="1" customWidth="1"/>
    <col min="10246" max="10246" width="8.7109375" style="1" customWidth="1"/>
    <col min="10247" max="10247" width="9.5703125" style="1" customWidth="1"/>
    <col min="10248" max="10248" width="9.42578125" style="1" bestFit="1" customWidth="1"/>
    <col min="10249" max="10496" width="9.140625" style="1"/>
    <col min="10497" max="10497" width="8.28515625" style="1" customWidth="1"/>
    <col min="10498" max="10498" width="41" style="1" customWidth="1"/>
    <col min="10499" max="10501" width="0" style="1" hidden="1" customWidth="1"/>
    <col min="10502" max="10502" width="8.7109375" style="1" customWidth="1"/>
    <col min="10503" max="10503" width="9.5703125" style="1" customWidth="1"/>
    <col min="10504" max="10504" width="9.42578125" style="1" bestFit="1" customWidth="1"/>
    <col min="10505" max="10752" width="9.140625" style="1"/>
    <col min="10753" max="10753" width="8.28515625" style="1" customWidth="1"/>
    <col min="10754" max="10754" width="41" style="1" customWidth="1"/>
    <col min="10755" max="10757" width="0" style="1" hidden="1" customWidth="1"/>
    <col min="10758" max="10758" width="8.7109375" style="1" customWidth="1"/>
    <col min="10759" max="10759" width="9.5703125" style="1" customWidth="1"/>
    <col min="10760" max="10760" width="9.42578125" style="1" bestFit="1" customWidth="1"/>
    <col min="10761" max="11008" width="9.140625" style="1"/>
    <col min="11009" max="11009" width="8.28515625" style="1" customWidth="1"/>
    <col min="11010" max="11010" width="41" style="1" customWidth="1"/>
    <col min="11011" max="11013" width="0" style="1" hidden="1" customWidth="1"/>
    <col min="11014" max="11014" width="8.7109375" style="1" customWidth="1"/>
    <col min="11015" max="11015" width="9.5703125" style="1" customWidth="1"/>
    <col min="11016" max="11016" width="9.42578125" style="1" bestFit="1" customWidth="1"/>
    <col min="11017" max="11264" width="9.140625" style="1"/>
    <col min="11265" max="11265" width="8.28515625" style="1" customWidth="1"/>
    <col min="11266" max="11266" width="41" style="1" customWidth="1"/>
    <col min="11267" max="11269" width="0" style="1" hidden="1" customWidth="1"/>
    <col min="11270" max="11270" width="8.7109375" style="1" customWidth="1"/>
    <col min="11271" max="11271" width="9.5703125" style="1" customWidth="1"/>
    <col min="11272" max="11272" width="9.42578125" style="1" bestFit="1" customWidth="1"/>
    <col min="11273" max="11520" width="9.140625" style="1"/>
    <col min="11521" max="11521" width="8.28515625" style="1" customWidth="1"/>
    <col min="11522" max="11522" width="41" style="1" customWidth="1"/>
    <col min="11523" max="11525" width="0" style="1" hidden="1" customWidth="1"/>
    <col min="11526" max="11526" width="8.7109375" style="1" customWidth="1"/>
    <col min="11527" max="11527" width="9.5703125" style="1" customWidth="1"/>
    <col min="11528" max="11528" width="9.42578125" style="1" bestFit="1" customWidth="1"/>
    <col min="11529" max="11776" width="9.140625" style="1"/>
    <col min="11777" max="11777" width="8.28515625" style="1" customWidth="1"/>
    <col min="11778" max="11778" width="41" style="1" customWidth="1"/>
    <col min="11779" max="11781" width="0" style="1" hidden="1" customWidth="1"/>
    <col min="11782" max="11782" width="8.7109375" style="1" customWidth="1"/>
    <col min="11783" max="11783" width="9.5703125" style="1" customWidth="1"/>
    <col min="11784" max="11784" width="9.42578125" style="1" bestFit="1" customWidth="1"/>
    <col min="11785" max="12032" width="9.140625" style="1"/>
    <col min="12033" max="12033" width="8.28515625" style="1" customWidth="1"/>
    <col min="12034" max="12034" width="41" style="1" customWidth="1"/>
    <col min="12035" max="12037" width="0" style="1" hidden="1" customWidth="1"/>
    <col min="12038" max="12038" width="8.7109375" style="1" customWidth="1"/>
    <col min="12039" max="12039" width="9.5703125" style="1" customWidth="1"/>
    <col min="12040" max="12040" width="9.42578125" style="1" bestFit="1" customWidth="1"/>
    <col min="12041" max="12288" width="9.140625" style="1"/>
    <col min="12289" max="12289" width="8.28515625" style="1" customWidth="1"/>
    <col min="12290" max="12290" width="41" style="1" customWidth="1"/>
    <col min="12291" max="12293" width="0" style="1" hidden="1" customWidth="1"/>
    <col min="12294" max="12294" width="8.7109375" style="1" customWidth="1"/>
    <col min="12295" max="12295" width="9.5703125" style="1" customWidth="1"/>
    <col min="12296" max="12296" width="9.42578125" style="1" bestFit="1" customWidth="1"/>
    <col min="12297" max="12544" width="9.140625" style="1"/>
    <col min="12545" max="12545" width="8.28515625" style="1" customWidth="1"/>
    <col min="12546" max="12546" width="41" style="1" customWidth="1"/>
    <col min="12547" max="12549" width="0" style="1" hidden="1" customWidth="1"/>
    <col min="12550" max="12550" width="8.7109375" style="1" customWidth="1"/>
    <col min="12551" max="12551" width="9.5703125" style="1" customWidth="1"/>
    <col min="12552" max="12552" width="9.42578125" style="1" bestFit="1" customWidth="1"/>
    <col min="12553" max="12800" width="9.140625" style="1"/>
    <col min="12801" max="12801" width="8.28515625" style="1" customWidth="1"/>
    <col min="12802" max="12802" width="41" style="1" customWidth="1"/>
    <col min="12803" max="12805" width="0" style="1" hidden="1" customWidth="1"/>
    <col min="12806" max="12806" width="8.7109375" style="1" customWidth="1"/>
    <col min="12807" max="12807" width="9.5703125" style="1" customWidth="1"/>
    <col min="12808" max="12808" width="9.42578125" style="1" bestFit="1" customWidth="1"/>
    <col min="12809" max="13056" width="9.140625" style="1"/>
    <col min="13057" max="13057" width="8.28515625" style="1" customWidth="1"/>
    <col min="13058" max="13058" width="41" style="1" customWidth="1"/>
    <col min="13059" max="13061" width="0" style="1" hidden="1" customWidth="1"/>
    <col min="13062" max="13062" width="8.7109375" style="1" customWidth="1"/>
    <col min="13063" max="13063" width="9.5703125" style="1" customWidth="1"/>
    <col min="13064" max="13064" width="9.42578125" style="1" bestFit="1" customWidth="1"/>
    <col min="13065" max="13312" width="9.140625" style="1"/>
    <col min="13313" max="13313" width="8.28515625" style="1" customWidth="1"/>
    <col min="13314" max="13314" width="41" style="1" customWidth="1"/>
    <col min="13315" max="13317" width="0" style="1" hidden="1" customWidth="1"/>
    <col min="13318" max="13318" width="8.7109375" style="1" customWidth="1"/>
    <col min="13319" max="13319" width="9.5703125" style="1" customWidth="1"/>
    <col min="13320" max="13320" width="9.42578125" style="1" bestFit="1" customWidth="1"/>
    <col min="13321" max="13568" width="9.140625" style="1"/>
    <col min="13569" max="13569" width="8.28515625" style="1" customWidth="1"/>
    <col min="13570" max="13570" width="41" style="1" customWidth="1"/>
    <col min="13571" max="13573" width="0" style="1" hidden="1" customWidth="1"/>
    <col min="13574" max="13574" width="8.7109375" style="1" customWidth="1"/>
    <col min="13575" max="13575" width="9.5703125" style="1" customWidth="1"/>
    <col min="13576" max="13576" width="9.42578125" style="1" bestFit="1" customWidth="1"/>
    <col min="13577" max="13824" width="9.140625" style="1"/>
    <col min="13825" max="13825" width="8.28515625" style="1" customWidth="1"/>
    <col min="13826" max="13826" width="41" style="1" customWidth="1"/>
    <col min="13827" max="13829" width="0" style="1" hidden="1" customWidth="1"/>
    <col min="13830" max="13830" width="8.7109375" style="1" customWidth="1"/>
    <col min="13831" max="13831" width="9.5703125" style="1" customWidth="1"/>
    <col min="13832" max="13832" width="9.42578125" style="1" bestFit="1" customWidth="1"/>
    <col min="13833" max="14080" width="9.140625" style="1"/>
    <col min="14081" max="14081" width="8.28515625" style="1" customWidth="1"/>
    <col min="14082" max="14082" width="41" style="1" customWidth="1"/>
    <col min="14083" max="14085" width="0" style="1" hidden="1" customWidth="1"/>
    <col min="14086" max="14086" width="8.7109375" style="1" customWidth="1"/>
    <col min="14087" max="14087" width="9.5703125" style="1" customWidth="1"/>
    <col min="14088" max="14088" width="9.42578125" style="1" bestFit="1" customWidth="1"/>
    <col min="14089" max="14336" width="9.140625" style="1"/>
    <col min="14337" max="14337" width="8.28515625" style="1" customWidth="1"/>
    <col min="14338" max="14338" width="41" style="1" customWidth="1"/>
    <col min="14339" max="14341" width="0" style="1" hidden="1" customWidth="1"/>
    <col min="14342" max="14342" width="8.7109375" style="1" customWidth="1"/>
    <col min="14343" max="14343" width="9.5703125" style="1" customWidth="1"/>
    <col min="14344" max="14344" width="9.42578125" style="1" bestFit="1" customWidth="1"/>
    <col min="14345" max="14592" width="9.140625" style="1"/>
    <col min="14593" max="14593" width="8.28515625" style="1" customWidth="1"/>
    <col min="14594" max="14594" width="41" style="1" customWidth="1"/>
    <col min="14595" max="14597" width="0" style="1" hidden="1" customWidth="1"/>
    <col min="14598" max="14598" width="8.7109375" style="1" customWidth="1"/>
    <col min="14599" max="14599" width="9.5703125" style="1" customWidth="1"/>
    <col min="14600" max="14600" width="9.42578125" style="1" bestFit="1" customWidth="1"/>
    <col min="14601" max="14848" width="9.140625" style="1"/>
    <col min="14849" max="14849" width="8.28515625" style="1" customWidth="1"/>
    <col min="14850" max="14850" width="41" style="1" customWidth="1"/>
    <col min="14851" max="14853" width="0" style="1" hidden="1" customWidth="1"/>
    <col min="14854" max="14854" width="8.7109375" style="1" customWidth="1"/>
    <col min="14855" max="14855" width="9.5703125" style="1" customWidth="1"/>
    <col min="14856" max="14856" width="9.42578125" style="1" bestFit="1" customWidth="1"/>
    <col min="14857" max="15104" width="9.140625" style="1"/>
    <col min="15105" max="15105" width="8.28515625" style="1" customWidth="1"/>
    <col min="15106" max="15106" width="41" style="1" customWidth="1"/>
    <col min="15107" max="15109" width="0" style="1" hidden="1" customWidth="1"/>
    <col min="15110" max="15110" width="8.7109375" style="1" customWidth="1"/>
    <col min="15111" max="15111" width="9.5703125" style="1" customWidth="1"/>
    <col min="15112" max="15112" width="9.42578125" style="1" bestFit="1" customWidth="1"/>
    <col min="15113" max="15360" width="9.140625" style="1"/>
    <col min="15361" max="15361" width="8.28515625" style="1" customWidth="1"/>
    <col min="15362" max="15362" width="41" style="1" customWidth="1"/>
    <col min="15363" max="15365" width="0" style="1" hidden="1" customWidth="1"/>
    <col min="15366" max="15366" width="8.7109375" style="1" customWidth="1"/>
    <col min="15367" max="15367" width="9.5703125" style="1" customWidth="1"/>
    <col min="15368" max="15368" width="9.42578125" style="1" bestFit="1" customWidth="1"/>
    <col min="15369" max="15616" width="9.140625" style="1"/>
    <col min="15617" max="15617" width="8.28515625" style="1" customWidth="1"/>
    <col min="15618" max="15618" width="41" style="1" customWidth="1"/>
    <col min="15619" max="15621" width="0" style="1" hidden="1" customWidth="1"/>
    <col min="15622" max="15622" width="8.7109375" style="1" customWidth="1"/>
    <col min="15623" max="15623" width="9.5703125" style="1" customWidth="1"/>
    <col min="15624" max="15624" width="9.42578125" style="1" bestFit="1" customWidth="1"/>
    <col min="15625" max="15872" width="9.140625" style="1"/>
    <col min="15873" max="15873" width="8.28515625" style="1" customWidth="1"/>
    <col min="15874" max="15874" width="41" style="1" customWidth="1"/>
    <col min="15875" max="15877" width="0" style="1" hidden="1" customWidth="1"/>
    <col min="15878" max="15878" width="8.7109375" style="1" customWidth="1"/>
    <col min="15879" max="15879" width="9.5703125" style="1" customWidth="1"/>
    <col min="15880" max="15880" width="9.42578125" style="1" bestFit="1" customWidth="1"/>
    <col min="15881" max="16128" width="9.140625" style="1"/>
    <col min="16129" max="16129" width="8.28515625" style="1" customWidth="1"/>
    <col min="16130" max="16130" width="41" style="1" customWidth="1"/>
    <col min="16131" max="16133" width="0" style="1" hidden="1" customWidth="1"/>
    <col min="16134" max="16134" width="8.7109375" style="1" customWidth="1"/>
    <col min="16135" max="16135" width="9.5703125" style="1" customWidth="1"/>
    <col min="16136" max="16136" width="9.42578125" style="1" bestFit="1" customWidth="1"/>
    <col min="16137" max="16384" width="9.140625" style="1"/>
  </cols>
  <sheetData>
    <row r="1" spans="1:8" ht="13.5" customHeight="1">
      <c r="A1" s="84"/>
      <c r="B1" s="84"/>
      <c r="C1" s="84"/>
      <c r="D1" s="84"/>
      <c r="F1" s="1"/>
      <c r="G1" s="1"/>
    </row>
    <row r="2" spans="1:8" s="35" customFormat="1">
      <c r="A2" s="36"/>
      <c r="B2" s="36"/>
      <c r="C2" s="85"/>
      <c r="D2" s="85"/>
      <c r="E2" s="85"/>
      <c r="F2" s="85"/>
    </row>
    <row r="3" spans="1:8" s="37" customFormat="1" ht="17.25" customHeight="1">
      <c r="A3" s="88" t="s">
        <v>236</v>
      </c>
      <c r="B3" s="88"/>
      <c r="C3" s="88"/>
      <c r="D3" s="88"/>
      <c r="E3" s="88"/>
      <c r="F3" s="88"/>
      <c r="G3" s="88"/>
    </row>
    <row r="4" spans="1:8" s="37" customFormat="1" ht="14.25" customHeight="1">
      <c r="A4" s="88" t="s">
        <v>237</v>
      </c>
      <c r="B4" s="88"/>
      <c r="C4" s="88"/>
      <c r="D4" s="88"/>
      <c r="E4" s="88"/>
      <c r="F4" s="88"/>
    </row>
    <row r="5" spans="1:8" s="37" customFormat="1" ht="14.25" customHeight="1">
      <c r="A5" s="38"/>
      <c r="B5" s="38"/>
      <c r="C5" s="38"/>
      <c r="D5" s="38"/>
      <c r="E5" s="88"/>
      <c r="F5" s="88"/>
      <c r="G5" s="86"/>
      <c r="H5" s="86"/>
    </row>
    <row r="6" spans="1:8" s="39" customFormat="1" ht="16.5" customHeight="1">
      <c r="E6" s="89"/>
      <c r="F6" s="89"/>
      <c r="G6" s="87" t="s">
        <v>198</v>
      </c>
      <c r="H6" s="87"/>
    </row>
    <row r="7" spans="1:8" s="39" customFormat="1" ht="54" customHeight="1">
      <c r="A7" s="2" t="s">
        <v>0</v>
      </c>
      <c r="B7" s="2" t="s">
        <v>203</v>
      </c>
      <c r="C7" s="32" t="s">
        <v>235</v>
      </c>
      <c r="D7" s="58" t="s">
        <v>234</v>
      </c>
      <c r="E7" s="58" t="s">
        <v>233</v>
      </c>
      <c r="F7" s="32" t="s">
        <v>209</v>
      </c>
      <c r="G7" s="32" t="s">
        <v>210</v>
      </c>
      <c r="H7" s="32" t="s">
        <v>232</v>
      </c>
    </row>
    <row r="8" spans="1:8" s="39" customFormat="1" ht="15.75" customHeight="1">
      <c r="A8" s="45"/>
      <c r="B8" s="45" t="s">
        <v>204</v>
      </c>
      <c r="C8" s="32"/>
      <c r="D8" s="32"/>
      <c r="E8" s="40"/>
      <c r="F8" s="32"/>
      <c r="G8" s="32"/>
      <c r="H8" s="32"/>
    </row>
    <row r="9" spans="1:8" s="39" customFormat="1" ht="23.25" customHeight="1">
      <c r="A9" s="45"/>
      <c r="B9" s="45" t="s">
        <v>205</v>
      </c>
      <c r="C9" s="32">
        <v>52901.7</v>
      </c>
      <c r="D9" s="32">
        <v>65842.100000000006</v>
      </c>
      <c r="E9" s="40">
        <v>65830.600000000006</v>
      </c>
      <c r="F9" s="32">
        <v>23169.5</v>
      </c>
      <c r="G9" s="32">
        <v>30018.1</v>
      </c>
      <c r="H9" s="32">
        <v>30875.9</v>
      </c>
    </row>
    <row r="10" spans="1:8" s="39" customFormat="1" ht="15.75" customHeight="1">
      <c r="A10" s="45"/>
      <c r="B10" s="45" t="s">
        <v>206</v>
      </c>
      <c r="C10" s="32"/>
      <c r="D10" s="32"/>
      <c r="E10" s="40"/>
      <c r="F10" s="32"/>
      <c r="G10" s="32"/>
      <c r="H10" s="32"/>
    </row>
    <row r="11" spans="1:8" s="39" customFormat="1" ht="20.25" customHeight="1">
      <c r="A11" s="45"/>
      <c r="B11" s="45" t="s">
        <v>205</v>
      </c>
      <c r="C11" s="32">
        <v>4362.8</v>
      </c>
      <c r="D11" s="32">
        <v>6172</v>
      </c>
      <c r="E11" s="40">
        <v>6144.8</v>
      </c>
      <c r="F11" s="32">
        <v>6738.6</v>
      </c>
      <c r="G11" s="59">
        <v>6800</v>
      </c>
      <c r="H11" s="59">
        <v>6852.1</v>
      </c>
    </row>
    <row r="12" spans="1:8" s="39" customFormat="1" ht="15" customHeight="1">
      <c r="A12" s="45"/>
      <c r="B12" s="45" t="s">
        <v>207</v>
      </c>
      <c r="C12" s="32"/>
      <c r="D12" s="32"/>
      <c r="E12" s="40"/>
      <c r="F12" s="32"/>
      <c r="G12" s="59"/>
      <c r="H12" s="59"/>
    </row>
    <row r="13" spans="1:8" s="39" customFormat="1" ht="21.75" customHeight="1">
      <c r="A13" s="45"/>
      <c r="B13" s="45" t="s">
        <v>205</v>
      </c>
      <c r="C13" s="32">
        <v>27259.3</v>
      </c>
      <c r="D13" s="32">
        <v>37903.599999999999</v>
      </c>
      <c r="E13" s="32">
        <v>34341.800000000003</v>
      </c>
      <c r="F13" s="32">
        <v>10230.1</v>
      </c>
      <c r="G13" s="59">
        <v>32350</v>
      </c>
      <c r="H13" s="59">
        <v>32430</v>
      </c>
    </row>
    <row r="14" spans="1:8" s="39" customFormat="1" ht="20.25" customHeight="1">
      <c r="A14" s="6"/>
      <c r="B14" s="3" t="s">
        <v>1</v>
      </c>
      <c r="C14" s="41">
        <f>C15+C35</f>
        <v>84523.8</v>
      </c>
      <c r="D14" s="41">
        <f>D15+D35</f>
        <v>109917.70000000001</v>
      </c>
      <c r="E14" s="41">
        <f>E15+E35</f>
        <v>106317.20000000001</v>
      </c>
      <c r="F14" s="41">
        <f t="shared" ref="F14:H14" si="0">F15+F35</f>
        <v>40138.199999999997</v>
      </c>
      <c r="G14" s="41">
        <f t="shared" si="0"/>
        <v>69168.100000000006</v>
      </c>
      <c r="H14" s="41">
        <f t="shared" si="0"/>
        <v>70158</v>
      </c>
    </row>
    <row r="15" spans="1:8" s="39" customFormat="1" ht="17.25" customHeight="1">
      <c r="A15" s="6"/>
      <c r="B15" s="6" t="s">
        <v>199</v>
      </c>
      <c r="C15" s="41">
        <f>C9+C11+C13</f>
        <v>84523.8</v>
      </c>
      <c r="D15" s="41">
        <f>D9+D11+D13</f>
        <v>109917.70000000001</v>
      </c>
      <c r="E15" s="41">
        <f>E9+E11+E13</f>
        <v>106317.20000000001</v>
      </c>
      <c r="F15" s="41">
        <f t="shared" ref="F15:H15" si="1">F9+F11+F13</f>
        <v>40138.199999999997</v>
      </c>
      <c r="G15" s="41">
        <f t="shared" si="1"/>
        <v>69168.100000000006</v>
      </c>
      <c r="H15" s="41">
        <f t="shared" si="1"/>
        <v>70158</v>
      </c>
    </row>
    <row r="16" spans="1:8" s="39" customFormat="1" ht="12" hidden="1" customHeight="1">
      <c r="A16" s="5">
        <v>2111</v>
      </c>
      <c r="B16" s="4" t="s">
        <v>2</v>
      </c>
      <c r="C16" s="42"/>
      <c r="D16" s="42"/>
      <c r="E16" s="42"/>
      <c r="F16" s="42"/>
      <c r="G16" s="44"/>
      <c r="H16" s="44"/>
    </row>
    <row r="17" spans="1:8" s="39" customFormat="1" ht="12" hidden="1" customHeight="1">
      <c r="A17" s="5">
        <v>2121</v>
      </c>
      <c r="B17" s="4" t="s">
        <v>3</v>
      </c>
      <c r="C17" s="42"/>
      <c r="D17" s="42"/>
      <c r="E17" s="42"/>
      <c r="F17" s="42"/>
      <c r="G17" s="44"/>
      <c r="H17" s="44"/>
    </row>
    <row r="18" spans="1:8" s="39" customFormat="1" ht="12" hidden="1" customHeight="1">
      <c r="A18" s="5">
        <v>2211</v>
      </c>
      <c r="B18" s="5" t="s">
        <v>4</v>
      </c>
      <c r="C18" s="42"/>
      <c r="D18" s="42"/>
      <c r="E18" s="42"/>
      <c r="F18" s="42"/>
      <c r="G18" s="44"/>
      <c r="H18" s="44"/>
    </row>
    <row r="19" spans="1:8" s="39" customFormat="1" ht="12" hidden="1" customHeight="1">
      <c r="A19" s="5">
        <v>2212</v>
      </c>
      <c r="B19" s="5" t="s">
        <v>8</v>
      </c>
      <c r="C19" s="42"/>
      <c r="D19" s="42"/>
      <c r="E19" s="42"/>
      <c r="F19" s="42"/>
      <c r="G19" s="44"/>
      <c r="H19" s="44"/>
    </row>
    <row r="20" spans="1:8" s="39" customFormat="1" ht="12" hidden="1" customHeight="1">
      <c r="A20" s="5">
        <v>2214</v>
      </c>
      <c r="B20" s="5" t="s">
        <v>9</v>
      </c>
      <c r="C20" s="42"/>
      <c r="D20" s="42"/>
      <c r="E20" s="42"/>
      <c r="F20" s="42"/>
      <c r="G20" s="44"/>
      <c r="H20" s="44"/>
    </row>
    <row r="21" spans="1:8" s="39" customFormat="1" ht="11.25" hidden="1" customHeight="1">
      <c r="A21" s="5">
        <v>2215</v>
      </c>
      <c r="B21" s="5" t="s">
        <v>16</v>
      </c>
      <c r="C21" s="42"/>
      <c r="D21" s="42"/>
      <c r="E21" s="42"/>
      <c r="F21" s="42"/>
      <c r="G21" s="44"/>
      <c r="H21" s="44"/>
    </row>
    <row r="22" spans="1:8" s="39" customFormat="1" ht="14.25" hidden="1" customHeight="1">
      <c r="A22" s="5">
        <v>2217</v>
      </c>
      <c r="B22" s="5" t="s">
        <v>11</v>
      </c>
      <c r="C22" s="42"/>
      <c r="D22" s="42"/>
      <c r="E22" s="42"/>
      <c r="F22" s="42"/>
      <c r="G22" s="44"/>
      <c r="H22" s="44"/>
    </row>
    <row r="23" spans="1:8" s="39" customFormat="1" ht="14.25" hidden="1" customHeight="1">
      <c r="A23" s="5">
        <v>2218</v>
      </c>
      <c r="B23" s="5" t="s">
        <v>12</v>
      </c>
      <c r="C23" s="42"/>
      <c r="D23" s="42"/>
      <c r="E23" s="42"/>
      <c r="F23" s="42"/>
      <c r="G23" s="44"/>
      <c r="H23" s="44"/>
    </row>
    <row r="24" spans="1:8" s="39" customFormat="1" ht="25.5" hidden="1" customHeight="1">
      <c r="A24" s="5">
        <v>2221</v>
      </c>
      <c r="B24" s="5" t="s">
        <v>10</v>
      </c>
      <c r="C24" s="42"/>
      <c r="D24" s="42"/>
      <c r="E24" s="42"/>
      <c r="F24" s="42"/>
      <c r="G24" s="44"/>
      <c r="H24" s="44"/>
    </row>
    <row r="25" spans="1:8" s="39" customFormat="1" ht="14.25" hidden="1" customHeight="1">
      <c r="A25" s="5">
        <v>2222</v>
      </c>
      <c r="B25" s="5" t="s">
        <v>14</v>
      </c>
      <c r="C25" s="42"/>
      <c r="D25" s="42"/>
      <c r="E25" s="42"/>
      <c r="F25" s="42"/>
      <c r="G25" s="44"/>
      <c r="H25" s="44"/>
    </row>
    <row r="26" spans="1:8" s="39" customFormat="1" ht="14.25" hidden="1" customHeight="1">
      <c r="A26" s="5">
        <v>2223</v>
      </c>
      <c r="B26" s="5" t="s">
        <v>15</v>
      </c>
      <c r="C26" s="42"/>
      <c r="D26" s="42"/>
      <c r="E26" s="42"/>
      <c r="F26" s="42"/>
      <c r="G26" s="44"/>
      <c r="H26" s="44"/>
    </row>
    <row r="27" spans="1:8" s="39" customFormat="1" ht="14.25" hidden="1" customHeight="1">
      <c r="A27" s="5">
        <v>2224</v>
      </c>
      <c r="B27" s="5" t="s">
        <v>13</v>
      </c>
      <c r="C27" s="42"/>
      <c r="D27" s="42"/>
      <c r="E27" s="42"/>
      <c r="F27" s="42"/>
      <c r="G27" s="44"/>
      <c r="H27" s="44"/>
    </row>
    <row r="28" spans="1:8" s="39" customFormat="1" ht="14.25" hidden="1" customHeight="1">
      <c r="A28" s="5">
        <v>2231</v>
      </c>
      <c r="B28" s="5" t="s">
        <v>5</v>
      </c>
      <c r="C28" s="42"/>
      <c r="D28" s="42"/>
      <c r="E28" s="42"/>
      <c r="F28" s="42"/>
      <c r="G28" s="44"/>
      <c r="H28" s="44"/>
    </row>
    <row r="29" spans="1:8" s="39" customFormat="1" ht="12" hidden="1" customHeight="1">
      <c r="A29" s="5">
        <v>2232</v>
      </c>
      <c r="B29" s="4" t="s">
        <v>6</v>
      </c>
      <c r="C29" s="42"/>
      <c r="D29" s="42"/>
      <c r="E29" s="42"/>
      <c r="F29" s="42"/>
      <c r="G29" s="44"/>
      <c r="H29" s="44"/>
    </row>
    <row r="30" spans="1:8" s="39" customFormat="1" ht="12" hidden="1" customHeight="1">
      <c r="A30" s="5">
        <v>2233</v>
      </c>
      <c r="B30" s="5" t="s">
        <v>7</v>
      </c>
      <c r="C30" s="42"/>
      <c r="D30" s="42"/>
      <c r="E30" s="42"/>
      <c r="F30" s="42"/>
      <c r="G30" s="44"/>
      <c r="H30" s="44"/>
    </row>
    <row r="31" spans="1:8" s="39" customFormat="1" ht="14.25" hidden="1" customHeight="1">
      <c r="A31" s="5">
        <v>2512</v>
      </c>
      <c r="B31" s="4" t="s">
        <v>17</v>
      </c>
      <c r="C31" s="42"/>
      <c r="D31" s="42"/>
      <c r="E31" s="42"/>
      <c r="F31" s="42"/>
      <c r="G31" s="44"/>
      <c r="H31" s="44"/>
    </row>
    <row r="32" spans="1:8" s="39" customFormat="1" ht="14.25" hidden="1" customHeight="1">
      <c r="A32" s="5">
        <v>2721</v>
      </c>
      <c r="B32" s="4" t="s">
        <v>18</v>
      </c>
      <c r="C32" s="42"/>
      <c r="D32" s="42"/>
      <c r="E32" s="42"/>
      <c r="F32" s="42"/>
      <c r="G32" s="44"/>
      <c r="H32" s="44"/>
    </row>
    <row r="33" spans="1:8" s="39" customFormat="1" ht="14.25" hidden="1" customHeight="1">
      <c r="A33" s="5">
        <v>2824</v>
      </c>
      <c r="B33" s="5" t="s">
        <v>19</v>
      </c>
      <c r="C33" s="42"/>
      <c r="D33" s="42"/>
      <c r="E33" s="42"/>
      <c r="F33" s="42"/>
      <c r="G33" s="44"/>
      <c r="H33" s="44"/>
    </row>
    <row r="34" spans="1:8" s="39" customFormat="1" ht="14.25" hidden="1" customHeight="1">
      <c r="A34" s="5">
        <v>311</v>
      </c>
      <c r="B34" s="5" t="s">
        <v>21</v>
      </c>
      <c r="C34" s="42"/>
      <c r="D34" s="42"/>
      <c r="E34" s="42"/>
      <c r="F34" s="42"/>
      <c r="G34" s="44"/>
      <c r="H34" s="44"/>
    </row>
    <row r="35" spans="1:8" s="39" customFormat="1" ht="5.25" hidden="1" customHeight="1">
      <c r="A35" s="5"/>
      <c r="B35" s="5" t="s">
        <v>20</v>
      </c>
      <c r="C35" s="42"/>
      <c r="D35" s="42"/>
      <c r="E35" s="42"/>
      <c r="F35" s="42"/>
      <c r="G35" s="44"/>
      <c r="H35" s="44"/>
    </row>
    <row r="36" spans="1:8" s="39" customFormat="1" ht="18.75" customHeight="1">
      <c r="A36" s="6"/>
      <c r="B36" s="3" t="s">
        <v>22</v>
      </c>
      <c r="C36" s="41">
        <f>C37+C57</f>
        <v>1112</v>
      </c>
      <c r="D36" s="41">
        <f>D37+D57</f>
        <v>1610.3</v>
      </c>
      <c r="E36" s="41">
        <f t="shared" ref="E36:H36" si="2">E37+E57</f>
        <v>1608.1</v>
      </c>
      <c r="F36" s="41">
        <f t="shared" si="2"/>
        <v>1590.3</v>
      </c>
      <c r="G36" s="41">
        <f t="shared" si="2"/>
        <v>1890.3</v>
      </c>
      <c r="H36" s="41">
        <f t="shared" si="2"/>
        <v>1990</v>
      </c>
    </row>
    <row r="37" spans="1:8" s="39" customFormat="1" ht="15.75" customHeight="1">
      <c r="A37" s="6"/>
      <c r="B37" s="6" t="s">
        <v>199</v>
      </c>
      <c r="C37" s="41">
        <v>1112</v>
      </c>
      <c r="D37" s="41">
        <v>1610.3</v>
      </c>
      <c r="E37" s="41">
        <v>1608.1</v>
      </c>
      <c r="F37" s="41">
        <v>1590.3</v>
      </c>
      <c r="G37" s="41">
        <v>1890.3</v>
      </c>
      <c r="H37" s="41">
        <v>1990</v>
      </c>
    </row>
    <row r="38" spans="1:8" s="39" customFormat="1" ht="12" hidden="1" customHeight="1">
      <c r="A38" s="5">
        <v>2111</v>
      </c>
      <c r="B38" s="4" t="s">
        <v>2</v>
      </c>
      <c r="C38" s="42"/>
      <c r="D38" s="42"/>
      <c r="E38" s="42"/>
      <c r="F38" s="42"/>
      <c r="G38" s="44"/>
      <c r="H38" s="44"/>
    </row>
    <row r="39" spans="1:8" s="39" customFormat="1" ht="12" hidden="1" customHeight="1">
      <c r="A39" s="5">
        <v>2121</v>
      </c>
      <c r="B39" s="4" t="s">
        <v>3</v>
      </c>
      <c r="C39" s="42"/>
      <c r="D39" s="42"/>
      <c r="E39" s="42"/>
      <c r="F39" s="42"/>
      <c r="G39" s="44"/>
      <c r="H39" s="44"/>
    </row>
    <row r="40" spans="1:8" s="39" customFormat="1" ht="12" hidden="1" customHeight="1">
      <c r="A40" s="5">
        <v>2211</v>
      </c>
      <c r="B40" s="5" t="s">
        <v>4</v>
      </c>
      <c r="C40" s="42"/>
      <c r="D40" s="42"/>
      <c r="E40" s="42"/>
      <c r="F40" s="42"/>
      <c r="G40" s="44"/>
      <c r="H40" s="44"/>
    </row>
    <row r="41" spans="1:8" s="39" customFormat="1" ht="12" hidden="1" customHeight="1">
      <c r="A41" s="5">
        <v>2212</v>
      </c>
      <c r="B41" s="5" t="s">
        <v>8</v>
      </c>
      <c r="C41" s="42"/>
      <c r="D41" s="42"/>
      <c r="E41" s="42"/>
      <c r="F41" s="42"/>
      <c r="G41" s="44"/>
      <c r="H41" s="44"/>
    </row>
    <row r="42" spans="1:8" s="39" customFormat="1" ht="12" hidden="1" customHeight="1">
      <c r="A42" s="5">
        <v>2214</v>
      </c>
      <c r="B42" s="5" t="s">
        <v>9</v>
      </c>
      <c r="C42" s="42"/>
      <c r="D42" s="42"/>
      <c r="E42" s="42"/>
      <c r="F42" s="42"/>
      <c r="G42" s="44"/>
      <c r="H42" s="44"/>
    </row>
    <row r="43" spans="1:8" s="39" customFormat="1" ht="11.25" hidden="1" customHeight="1">
      <c r="A43" s="5">
        <v>2215</v>
      </c>
      <c r="B43" s="5" t="s">
        <v>16</v>
      </c>
      <c r="C43" s="42"/>
      <c r="D43" s="42"/>
      <c r="E43" s="42"/>
      <c r="F43" s="42"/>
      <c r="G43" s="44"/>
      <c r="H43" s="44"/>
    </row>
    <row r="44" spans="1:8" s="39" customFormat="1" ht="14.25" hidden="1" customHeight="1">
      <c r="A44" s="5">
        <v>2217</v>
      </c>
      <c r="B44" s="5" t="s">
        <v>11</v>
      </c>
      <c r="C44" s="42"/>
      <c r="D44" s="42"/>
      <c r="E44" s="42"/>
      <c r="F44" s="42"/>
      <c r="G44" s="44"/>
      <c r="H44" s="44"/>
    </row>
    <row r="45" spans="1:8" s="39" customFormat="1" ht="14.25" hidden="1" customHeight="1">
      <c r="A45" s="5">
        <v>2218</v>
      </c>
      <c r="B45" s="5" t="s">
        <v>12</v>
      </c>
      <c r="C45" s="42"/>
      <c r="D45" s="42"/>
      <c r="E45" s="42"/>
      <c r="F45" s="42"/>
      <c r="G45" s="44"/>
      <c r="H45" s="44"/>
    </row>
    <row r="46" spans="1:8" s="39" customFormat="1" ht="23.25" hidden="1" customHeight="1">
      <c r="A46" s="5">
        <v>2221</v>
      </c>
      <c r="B46" s="5" t="s">
        <v>10</v>
      </c>
      <c r="C46" s="42"/>
      <c r="D46" s="42"/>
      <c r="E46" s="42"/>
      <c r="F46" s="42"/>
      <c r="G46" s="44"/>
      <c r="H46" s="44"/>
    </row>
    <row r="47" spans="1:8" s="39" customFormat="1" ht="14.25" hidden="1" customHeight="1">
      <c r="A47" s="5">
        <v>2222</v>
      </c>
      <c r="B47" s="5" t="s">
        <v>14</v>
      </c>
      <c r="C47" s="42"/>
      <c r="D47" s="42"/>
      <c r="E47" s="42"/>
      <c r="F47" s="42"/>
      <c r="G47" s="44"/>
      <c r="H47" s="44"/>
    </row>
    <row r="48" spans="1:8" s="39" customFormat="1" ht="14.25" hidden="1" customHeight="1">
      <c r="A48" s="5">
        <v>2223</v>
      </c>
      <c r="B48" s="5" t="s">
        <v>15</v>
      </c>
      <c r="C48" s="42"/>
      <c r="D48" s="42"/>
      <c r="E48" s="42"/>
      <c r="F48" s="42"/>
      <c r="G48" s="44"/>
      <c r="H48" s="44"/>
    </row>
    <row r="49" spans="1:8" s="39" customFormat="1" ht="6" hidden="1" customHeight="1">
      <c r="A49" s="5">
        <v>2224</v>
      </c>
      <c r="B49" s="5" t="s">
        <v>13</v>
      </c>
      <c r="C49" s="42"/>
      <c r="D49" s="42"/>
      <c r="E49" s="42"/>
      <c r="F49" s="42"/>
      <c r="G49" s="44"/>
      <c r="H49" s="44"/>
    </row>
    <row r="50" spans="1:8" s="39" customFormat="1" ht="14.25" hidden="1" customHeight="1">
      <c r="A50" s="5">
        <v>2231</v>
      </c>
      <c r="B50" s="5" t="s">
        <v>5</v>
      </c>
      <c r="C50" s="42"/>
      <c r="D50" s="42"/>
      <c r="E50" s="42"/>
      <c r="F50" s="42"/>
      <c r="G50" s="44"/>
      <c r="H50" s="44"/>
    </row>
    <row r="51" spans="1:8" s="39" customFormat="1" ht="12" hidden="1" customHeight="1">
      <c r="A51" s="5">
        <v>2232</v>
      </c>
      <c r="B51" s="4" t="s">
        <v>6</v>
      </c>
      <c r="C51" s="42"/>
      <c r="D51" s="42"/>
      <c r="E51" s="42"/>
      <c r="F51" s="42"/>
      <c r="G51" s="44"/>
      <c r="H51" s="44"/>
    </row>
    <row r="52" spans="1:8" s="39" customFormat="1" ht="12" hidden="1" customHeight="1">
      <c r="A52" s="5">
        <v>2233</v>
      </c>
      <c r="B52" s="5" t="s">
        <v>7</v>
      </c>
      <c r="C52" s="42"/>
      <c r="D52" s="42"/>
      <c r="E52" s="42"/>
      <c r="F52" s="42"/>
      <c r="G52" s="44"/>
      <c r="H52" s="44"/>
    </row>
    <row r="53" spans="1:8" s="39" customFormat="1" ht="14.25" hidden="1" customHeight="1">
      <c r="A53" s="5">
        <v>2512</v>
      </c>
      <c r="B53" s="4" t="s">
        <v>17</v>
      </c>
      <c r="C53" s="42"/>
      <c r="D53" s="42"/>
      <c r="E53" s="42"/>
      <c r="F53" s="42"/>
      <c r="G53" s="44"/>
      <c r="H53" s="44"/>
    </row>
    <row r="54" spans="1:8" s="39" customFormat="1" ht="14.25" hidden="1" customHeight="1">
      <c r="A54" s="5">
        <v>2721</v>
      </c>
      <c r="B54" s="4" t="s">
        <v>18</v>
      </c>
      <c r="C54" s="42"/>
      <c r="D54" s="42"/>
      <c r="E54" s="42"/>
      <c r="F54" s="42"/>
      <c r="G54" s="44"/>
      <c r="H54" s="44"/>
    </row>
    <row r="55" spans="1:8" s="39" customFormat="1" ht="14.25" hidden="1" customHeight="1">
      <c r="A55" s="5">
        <v>2824</v>
      </c>
      <c r="B55" s="5" t="s">
        <v>19</v>
      </c>
      <c r="C55" s="42"/>
      <c r="D55" s="42"/>
      <c r="E55" s="42"/>
      <c r="F55" s="42"/>
      <c r="G55" s="44"/>
      <c r="H55" s="44"/>
    </row>
    <row r="56" spans="1:8" s="39" customFormat="1" ht="14.25" hidden="1" customHeight="1">
      <c r="A56" s="5">
        <v>311</v>
      </c>
      <c r="B56" s="5" t="s">
        <v>21</v>
      </c>
      <c r="C56" s="42"/>
      <c r="D56" s="42"/>
      <c r="E56" s="42"/>
      <c r="F56" s="42"/>
      <c r="G56" s="44"/>
      <c r="H56" s="44"/>
    </row>
    <row r="57" spans="1:8" s="39" customFormat="1" ht="3.75" hidden="1" customHeight="1">
      <c r="A57" s="5"/>
      <c r="B57" s="5" t="s">
        <v>20</v>
      </c>
      <c r="C57" s="42"/>
      <c r="D57" s="42"/>
      <c r="E57" s="42"/>
      <c r="F57" s="42"/>
      <c r="G57" s="44"/>
      <c r="H57" s="44"/>
    </row>
    <row r="58" spans="1:8" s="39" customFormat="1" ht="15" customHeight="1">
      <c r="A58" s="6"/>
      <c r="B58" s="3" t="s">
        <v>23</v>
      </c>
      <c r="C58" s="41">
        <f>C59+C79</f>
        <v>0</v>
      </c>
      <c r="D58" s="41">
        <f>D59+D79</f>
        <v>0</v>
      </c>
      <c r="E58" s="41">
        <f t="shared" ref="E58:H58" si="3">E59+E79</f>
        <v>0</v>
      </c>
      <c r="F58" s="41">
        <f t="shared" si="3"/>
        <v>0</v>
      </c>
      <c r="G58" s="41">
        <f t="shared" si="3"/>
        <v>0</v>
      </c>
      <c r="H58" s="41">
        <f t="shared" si="3"/>
        <v>0</v>
      </c>
    </row>
    <row r="59" spans="1:8" s="39" customFormat="1" ht="15" customHeight="1">
      <c r="A59" s="6"/>
      <c r="B59" s="6" t="s">
        <v>199</v>
      </c>
      <c r="C59" s="41"/>
      <c r="D59" s="41"/>
      <c r="E59" s="41"/>
      <c r="F59" s="41"/>
      <c r="G59" s="41"/>
      <c r="H59" s="41"/>
    </row>
    <row r="60" spans="1:8" s="39" customFormat="1" ht="12" hidden="1" customHeight="1">
      <c r="A60" s="5">
        <v>2111</v>
      </c>
      <c r="B60" s="4" t="s">
        <v>2</v>
      </c>
      <c r="C60" s="42"/>
      <c r="D60" s="42"/>
      <c r="E60" s="42"/>
      <c r="F60" s="42"/>
      <c r="G60" s="44"/>
      <c r="H60" s="44"/>
    </row>
    <row r="61" spans="1:8" s="39" customFormat="1" ht="12" hidden="1" customHeight="1">
      <c r="A61" s="5">
        <v>2121</v>
      </c>
      <c r="B61" s="4" t="s">
        <v>3</v>
      </c>
      <c r="C61" s="42"/>
      <c r="D61" s="42"/>
      <c r="E61" s="42"/>
      <c r="F61" s="42"/>
      <c r="G61" s="44"/>
      <c r="H61" s="44"/>
    </row>
    <row r="62" spans="1:8" s="39" customFormat="1" ht="12" hidden="1" customHeight="1">
      <c r="A62" s="5">
        <v>2211</v>
      </c>
      <c r="B62" s="5" t="s">
        <v>4</v>
      </c>
      <c r="C62" s="42"/>
      <c r="D62" s="42"/>
      <c r="E62" s="42"/>
      <c r="F62" s="42"/>
      <c r="G62" s="44"/>
      <c r="H62" s="44"/>
    </row>
    <row r="63" spans="1:8" s="39" customFormat="1" ht="12" hidden="1" customHeight="1">
      <c r="A63" s="5">
        <v>2212</v>
      </c>
      <c r="B63" s="5" t="s">
        <v>8</v>
      </c>
      <c r="C63" s="42"/>
      <c r="D63" s="42"/>
      <c r="E63" s="42"/>
      <c r="F63" s="42"/>
      <c r="G63" s="44"/>
      <c r="H63" s="44"/>
    </row>
    <row r="64" spans="1:8" s="39" customFormat="1" ht="12" hidden="1" customHeight="1">
      <c r="A64" s="5">
        <v>2214</v>
      </c>
      <c r="B64" s="5" t="s">
        <v>9</v>
      </c>
      <c r="C64" s="42"/>
      <c r="D64" s="42"/>
      <c r="E64" s="42"/>
      <c r="F64" s="42"/>
      <c r="G64" s="44"/>
      <c r="H64" s="44"/>
    </row>
    <row r="65" spans="1:8" s="39" customFormat="1" ht="11.25" hidden="1" customHeight="1">
      <c r="A65" s="5">
        <v>2215</v>
      </c>
      <c r="B65" s="5" t="s">
        <v>16</v>
      </c>
      <c r="C65" s="42"/>
      <c r="D65" s="42"/>
      <c r="E65" s="42"/>
      <c r="F65" s="42"/>
      <c r="G65" s="44"/>
      <c r="H65" s="44"/>
    </row>
    <row r="66" spans="1:8" s="39" customFormat="1" ht="14.25" hidden="1" customHeight="1">
      <c r="A66" s="5">
        <v>2217</v>
      </c>
      <c r="B66" s="5" t="s">
        <v>11</v>
      </c>
      <c r="C66" s="42"/>
      <c r="D66" s="42"/>
      <c r="E66" s="42"/>
      <c r="F66" s="42"/>
      <c r="G66" s="44"/>
      <c r="H66" s="44"/>
    </row>
    <row r="67" spans="1:8" s="39" customFormat="1" ht="14.25" hidden="1" customHeight="1">
      <c r="A67" s="5">
        <v>2218</v>
      </c>
      <c r="B67" s="5" t="s">
        <v>12</v>
      </c>
      <c r="C67" s="42"/>
      <c r="D67" s="42"/>
      <c r="E67" s="42"/>
      <c r="F67" s="42"/>
      <c r="G67" s="44"/>
      <c r="H67" s="44"/>
    </row>
    <row r="68" spans="1:8" s="39" customFormat="1" ht="24.75" hidden="1" customHeight="1">
      <c r="A68" s="5">
        <v>2221</v>
      </c>
      <c r="B68" s="5" t="s">
        <v>10</v>
      </c>
      <c r="C68" s="42"/>
      <c r="D68" s="42"/>
      <c r="E68" s="42"/>
      <c r="F68" s="42"/>
      <c r="G68" s="44"/>
      <c r="H68" s="44"/>
    </row>
    <row r="69" spans="1:8" s="39" customFormat="1" ht="14.25" hidden="1" customHeight="1">
      <c r="A69" s="5">
        <v>2222</v>
      </c>
      <c r="B69" s="5" t="s">
        <v>14</v>
      </c>
      <c r="C69" s="42"/>
      <c r="D69" s="42"/>
      <c r="E69" s="42"/>
      <c r="F69" s="42"/>
      <c r="G69" s="44"/>
      <c r="H69" s="44"/>
    </row>
    <row r="70" spans="1:8" s="39" customFormat="1" ht="14.25" hidden="1" customHeight="1">
      <c r="A70" s="5">
        <v>2223</v>
      </c>
      <c r="B70" s="5" t="s">
        <v>15</v>
      </c>
      <c r="C70" s="42"/>
      <c r="D70" s="42"/>
      <c r="E70" s="42"/>
      <c r="F70" s="42"/>
      <c r="G70" s="44"/>
      <c r="H70" s="44"/>
    </row>
    <row r="71" spans="1:8" s="39" customFormat="1" ht="14.25" hidden="1" customHeight="1">
      <c r="A71" s="5">
        <v>2224</v>
      </c>
      <c r="B71" s="5" t="s">
        <v>13</v>
      </c>
      <c r="C71" s="42"/>
      <c r="D71" s="42"/>
      <c r="E71" s="42"/>
      <c r="F71" s="42"/>
      <c r="G71" s="44"/>
      <c r="H71" s="44"/>
    </row>
    <row r="72" spans="1:8" s="39" customFormat="1" ht="14.25" hidden="1" customHeight="1">
      <c r="A72" s="5">
        <v>2231</v>
      </c>
      <c r="B72" s="5" t="s">
        <v>5</v>
      </c>
      <c r="C72" s="42"/>
      <c r="D72" s="42"/>
      <c r="E72" s="42"/>
      <c r="F72" s="42"/>
      <c r="G72" s="44"/>
      <c r="H72" s="44"/>
    </row>
    <row r="73" spans="1:8" s="39" customFormat="1" ht="12" hidden="1" customHeight="1">
      <c r="A73" s="5">
        <v>2232</v>
      </c>
      <c r="B73" s="4" t="s">
        <v>6</v>
      </c>
      <c r="C73" s="42"/>
      <c r="D73" s="42"/>
      <c r="E73" s="42"/>
      <c r="F73" s="42"/>
      <c r="G73" s="44"/>
      <c r="H73" s="44"/>
    </row>
    <row r="74" spans="1:8" s="39" customFormat="1" ht="12" hidden="1" customHeight="1">
      <c r="A74" s="5">
        <v>2233</v>
      </c>
      <c r="B74" s="5" t="s">
        <v>7</v>
      </c>
      <c r="C74" s="42"/>
      <c r="D74" s="42"/>
      <c r="E74" s="42"/>
      <c r="F74" s="42"/>
      <c r="G74" s="44"/>
      <c r="H74" s="44"/>
    </row>
    <row r="75" spans="1:8" s="39" customFormat="1" ht="14.25" hidden="1" customHeight="1">
      <c r="A75" s="5">
        <v>2512</v>
      </c>
      <c r="B75" s="4" t="s">
        <v>17</v>
      </c>
      <c r="C75" s="42"/>
      <c r="D75" s="42"/>
      <c r="E75" s="42"/>
      <c r="F75" s="42"/>
      <c r="G75" s="44"/>
      <c r="H75" s="44"/>
    </row>
    <row r="76" spans="1:8" s="39" customFormat="1" ht="14.25" hidden="1" customHeight="1">
      <c r="A76" s="5">
        <v>2721</v>
      </c>
      <c r="B76" s="4" t="s">
        <v>18</v>
      </c>
      <c r="C76" s="42"/>
      <c r="D76" s="42"/>
      <c r="E76" s="42"/>
      <c r="F76" s="42"/>
      <c r="G76" s="44"/>
      <c r="H76" s="44"/>
    </row>
    <row r="77" spans="1:8" s="39" customFormat="1" ht="14.25" hidden="1" customHeight="1">
      <c r="A77" s="5">
        <v>2824</v>
      </c>
      <c r="B77" s="5" t="s">
        <v>19</v>
      </c>
      <c r="C77" s="42"/>
      <c r="D77" s="42"/>
      <c r="E77" s="42"/>
      <c r="F77" s="42"/>
      <c r="G77" s="44"/>
      <c r="H77" s="44"/>
    </row>
    <row r="78" spans="1:8" s="39" customFormat="1" ht="14.25" hidden="1" customHeight="1">
      <c r="A78" s="5">
        <v>311</v>
      </c>
      <c r="B78" s="5" t="s">
        <v>21</v>
      </c>
      <c r="C78" s="42"/>
      <c r="D78" s="42"/>
      <c r="E78" s="42"/>
      <c r="F78" s="42"/>
      <c r="G78" s="44"/>
      <c r="H78" s="44"/>
    </row>
    <row r="79" spans="1:8" s="39" customFormat="1" ht="12" hidden="1" customHeight="1">
      <c r="A79" s="5"/>
      <c r="B79" s="5" t="s">
        <v>20</v>
      </c>
      <c r="C79" s="42"/>
      <c r="D79" s="42"/>
      <c r="E79" s="42"/>
      <c r="F79" s="42"/>
      <c r="G79" s="44"/>
      <c r="H79" s="44"/>
    </row>
    <row r="80" spans="1:8" s="39" customFormat="1" ht="17.25" customHeight="1">
      <c r="A80" s="6"/>
      <c r="B80" s="3" t="s">
        <v>24</v>
      </c>
      <c r="C80" s="41">
        <f t="shared" ref="C80:D80" si="4">C81+C101</f>
        <v>0</v>
      </c>
      <c r="D80" s="41">
        <f t="shared" si="4"/>
        <v>2000</v>
      </c>
      <c r="E80" s="41">
        <f>E81+E101</f>
        <v>2000</v>
      </c>
      <c r="F80" s="41">
        <v>35674</v>
      </c>
      <c r="G80" s="41">
        <v>40384.199999999997</v>
      </c>
      <c r="H80" s="41">
        <v>45053.599999999999</v>
      </c>
    </row>
    <row r="81" spans="1:8" s="39" customFormat="1" ht="17.25" customHeight="1">
      <c r="A81" s="6"/>
      <c r="B81" s="6" t="s">
        <v>199</v>
      </c>
      <c r="C81" s="41"/>
      <c r="D81" s="41">
        <v>2000</v>
      </c>
      <c r="E81" s="41">
        <v>2000</v>
      </c>
      <c r="F81" s="41">
        <v>82924</v>
      </c>
      <c r="G81" s="41">
        <v>53924</v>
      </c>
      <c r="H81" s="41">
        <v>53924</v>
      </c>
    </row>
    <row r="82" spans="1:8" s="39" customFormat="1" ht="12" hidden="1" customHeight="1">
      <c r="A82" s="5">
        <v>2111</v>
      </c>
      <c r="B82" s="4" t="s">
        <v>2</v>
      </c>
      <c r="C82" s="42"/>
      <c r="D82" s="42"/>
      <c r="E82" s="42"/>
      <c r="F82" s="42"/>
      <c r="G82" s="44"/>
      <c r="H82" s="44"/>
    </row>
    <row r="83" spans="1:8" s="39" customFormat="1" ht="12" hidden="1" customHeight="1">
      <c r="A83" s="5">
        <v>2121</v>
      </c>
      <c r="B83" s="4" t="s">
        <v>3</v>
      </c>
      <c r="C83" s="42"/>
      <c r="D83" s="42"/>
      <c r="E83" s="42"/>
      <c r="F83" s="42"/>
      <c r="G83" s="44"/>
      <c r="H83" s="44"/>
    </row>
    <row r="84" spans="1:8" s="39" customFormat="1" ht="12" hidden="1" customHeight="1">
      <c r="A84" s="5">
        <v>2211</v>
      </c>
      <c r="B84" s="5" t="s">
        <v>4</v>
      </c>
      <c r="C84" s="42"/>
      <c r="D84" s="42"/>
      <c r="E84" s="42"/>
      <c r="F84" s="42"/>
      <c r="G84" s="44"/>
      <c r="H84" s="44"/>
    </row>
    <row r="85" spans="1:8" s="39" customFormat="1" ht="12" hidden="1" customHeight="1">
      <c r="A85" s="5">
        <v>2212</v>
      </c>
      <c r="B85" s="5" t="s">
        <v>8</v>
      </c>
      <c r="C85" s="42"/>
      <c r="D85" s="42"/>
      <c r="E85" s="42"/>
      <c r="F85" s="42"/>
      <c r="G85" s="44"/>
      <c r="H85" s="44"/>
    </row>
    <row r="86" spans="1:8" s="39" customFormat="1" ht="12" hidden="1" customHeight="1">
      <c r="A86" s="5">
        <v>2214</v>
      </c>
      <c r="B86" s="5" t="s">
        <v>9</v>
      </c>
      <c r="C86" s="42"/>
      <c r="D86" s="42"/>
      <c r="E86" s="42"/>
      <c r="F86" s="42"/>
      <c r="G86" s="44"/>
      <c r="H86" s="44"/>
    </row>
    <row r="87" spans="1:8" s="39" customFormat="1" ht="11.25" hidden="1" customHeight="1">
      <c r="A87" s="5">
        <v>2215</v>
      </c>
      <c r="B87" s="5" t="s">
        <v>16</v>
      </c>
      <c r="C87" s="42"/>
      <c r="D87" s="42"/>
      <c r="E87" s="42"/>
      <c r="F87" s="42"/>
      <c r="G87" s="44"/>
      <c r="H87" s="44"/>
    </row>
    <row r="88" spans="1:8" s="39" customFormat="1" ht="14.25" hidden="1" customHeight="1">
      <c r="A88" s="5">
        <v>2217</v>
      </c>
      <c r="B88" s="5" t="s">
        <v>11</v>
      </c>
      <c r="C88" s="42"/>
      <c r="D88" s="42"/>
      <c r="E88" s="42"/>
      <c r="F88" s="42"/>
      <c r="G88" s="44"/>
      <c r="H88" s="44"/>
    </row>
    <row r="89" spans="1:8" s="39" customFormat="1" ht="14.25" hidden="1" customHeight="1">
      <c r="A89" s="5">
        <v>2218</v>
      </c>
      <c r="B89" s="5" t="s">
        <v>12</v>
      </c>
      <c r="C89" s="42"/>
      <c r="D89" s="42"/>
      <c r="E89" s="42"/>
      <c r="F89" s="42"/>
      <c r="G89" s="44"/>
      <c r="H89" s="44"/>
    </row>
    <row r="90" spans="1:8" s="39" customFormat="1" ht="14.25" hidden="1" customHeight="1">
      <c r="A90" s="5">
        <v>2221</v>
      </c>
      <c r="B90" s="5" t="s">
        <v>10</v>
      </c>
      <c r="C90" s="42"/>
      <c r="D90" s="42"/>
      <c r="E90" s="42"/>
      <c r="F90" s="42"/>
      <c r="G90" s="44"/>
      <c r="H90" s="44"/>
    </row>
    <row r="91" spans="1:8" s="39" customFormat="1" ht="14.25" hidden="1" customHeight="1">
      <c r="A91" s="5">
        <v>2222</v>
      </c>
      <c r="B91" s="5" t="s">
        <v>14</v>
      </c>
      <c r="C91" s="42"/>
      <c r="D91" s="42"/>
      <c r="E91" s="42"/>
      <c r="F91" s="42"/>
      <c r="G91" s="44"/>
      <c r="H91" s="44"/>
    </row>
    <row r="92" spans="1:8" s="39" customFormat="1" ht="14.25" hidden="1" customHeight="1">
      <c r="A92" s="5">
        <v>2223</v>
      </c>
      <c r="B92" s="5" t="s">
        <v>15</v>
      </c>
      <c r="C92" s="42"/>
      <c r="D92" s="42"/>
      <c r="E92" s="42"/>
      <c r="F92" s="42"/>
      <c r="G92" s="44"/>
      <c r="H92" s="44"/>
    </row>
    <row r="93" spans="1:8" s="39" customFormat="1" ht="14.25" hidden="1" customHeight="1">
      <c r="A93" s="5">
        <v>2224</v>
      </c>
      <c r="B93" s="5" t="s">
        <v>13</v>
      </c>
      <c r="C93" s="42"/>
      <c r="D93" s="42"/>
      <c r="E93" s="42"/>
      <c r="F93" s="42"/>
      <c r="G93" s="44"/>
      <c r="H93" s="44"/>
    </row>
    <row r="94" spans="1:8" s="39" customFormat="1" ht="14.25" hidden="1" customHeight="1">
      <c r="A94" s="5">
        <v>2231</v>
      </c>
      <c r="B94" s="5" t="s">
        <v>5</v>
      </c>
      <c r="C94" s="42"/>
      <c r="D94" s="42"/>
      <c r="E94" s="42"/>
      <c r="F94" s="42"/>
      <c r="G94" s="44"/>
      <c r="H94" s="44"/>
    </row>
    <row r="95" spans="1:8" s="39" customFormat="1" ht="12" hidden="1" customHeight="1">
      <c r="A95" s="5">
        <v>2232</v>
      </c>
      <c r="B95" s="4" t="s">
        <v>6</v>
      </c>
      <c r="C95" s="42"/>
      <c r="D95" s="42"/>
      <c r="E95" s="42"/>
      <c r="F95" s="42"/>
      <c r="G95" s="44"/>
      <c r="H95" s="44"/>
    </row>
    <row r="96" spans="1:8" s="39" customFormat="1" ht="12" hidden="1" customHeight="1">
      <c r="A96" s="5">
        <v>2233</v>
      </c>
      <c r="B96" s="5" t="s">
        <v>7</v>
      </c>
      <c r="C96" s="42"/>
      <c r="D96" s="42"/>
      <c r="E96" s="42"/>
      <c r="F96" s="42"/>
      <c r="G96" s="44"/>
      <c r="H96" s="44"/>
    </row>
    <row r="97" spans="1:8" s="39" customFormat="1" ht="14.25" hidden="1" customHeight="1">
      <c r="A97" s="5">
        <v>2512</v>
      </c>
      <c r="B97" s="4" t="s">
        <v>17</v>
      </c>
      <c r="C97" s="42"/>
      <c r="D97" s="42"/>
      <c r="E97" s="42"/>
      <c r="F97" s="42"/>
      <c r="G97" s="44"/>
      <c r="H97" s="44"/>
    </row>
    <row r="98" spans="1:8" s="39" customFormat="1" ht="14.25" hidden="1" customHeight="1">
      <c r="A98" s="5">
        <v>2721</v>
      </c>
      <c r="B98" s="4" t="s">
        <v>18</v>
      </c>
      <c r="C98" s="42"/>
      <c r="D98" s="42"/>
      <c r="E98" s="42"/>
      <c r="F98" s="42"/>
      <c r="G98" s="44"/>
      <c r="H98" s="44"/>
    </row>
    <row r="99" spans="1:8" s="39" customFormat="1" ht="14.25" hidden="1" customHeight="1">
      <c r="A99" s="5">
        <v>2824</v>
      </c>
      <c r="B99" s="5" t="s">
        <v>19</v>
      </c>
      <c r="C99" s="42"/>
      <c r="D99" s="42"/>
      <c r="E99" s="42"/>
      <c r="F99" s="42"/>
      <c r="G99" s="44"/>
      <c r="H99" s="44"/>
    </row>
    <row r="100" spans="1:8" s="39" customFormat="1" ht="14.25" hidden="1" customHeight="1">
      <c r="A100" s="5">
        <v>311</v>
      </c>
      <c r="B100" s="5" t="s">
        <v>21</v>
      </c>
      <c r="C100" s="42">
        <v>0</v>
      </c>
      <c r="D100" s="42">
        <v>0</v>
      </c>
      <c r="E100" s="42"/>
      <c r="F100" s="42"/>
      <c r="G100" s="44"/>
      <c r="H100" s="44"/>
    </row>
    <row r="101" spans="1:8" s="39" customFormat="1" ht="12" hidden="1" customHeight="1">
      <c r="A101" s="5"/>
      <c r="B101" s="5" t="s">
        <v>20</v>
      </c>
      <c r="C101" s="42"/>
      <c r="D101" s="42"/>
      <c r="E101" s="42"/>
      <c r="F101" s="42"/>
      <c r="G101" s="44"/>
      <c r="H101" s="44"/>
    </row>
    <row r="102" spans="1:8" s="39" customFormat="1" ht="19.5" customHeight="1">
      <c r="A102" s="6"/>
      <c r="B102" s="3" t="s">
        <v>25</v>
      </c>
      <c r="C102" s="41">
        <f>C103+C123</f>
        <v>101088</v>
      </c>
      <c r="D102" s="41">
        <f>D103+D123</f>
        <v>142904.1</v>
      </c>
      <c r="E102" s="41">
        <f t="shared" ref="E102:H102" si="5">E103+E123</f>
        <v>142577.4</v>
      </c>
      <c r="F102" s="41">
        <f t="shared" si="5"/>
        <v>32171</v>
      </c>
      <c r="G102" s="41">
        <f t="shared" si="5"/>
        <v>101415.9</v>
      </c>
      <c r="H102" s="41">
        <f t="shared" si="5"/>
        <v>124374.3</v>
      </c>
    </row>
    <row r="103" spans="1:8" s="39" customFormat="1" ht="19.5" customHeight="1">
      <c r="A103" s="6"/>
      <c r="B103" s="6" t="s">
        <v>199</v>
      </c>
      <c r="C103" s="41">
        <v>101088</v>
      </c>
      <c r="D103" s="41">
        <v>142904.1</v>
      </c>
      <c r="E103" s="41">
        <v>142577.4</v>
      </c>
      <c r="F103" s="41">
        <v>32171</v>
      </c>
      <c r="G103" s="41">
        <v>101415.9</v>
      </c>
      <c r="H103" s="41">
        <v>124374.3</v>
      </c>
    </row>
    <row r="104" spans="1:8" s="39" customFormat="1" ht="12" hidden="1" customHeight="1">
      <c r="A104" s="5">
        <v>2111</v>
      </c>
      <c r="B104" s="4" t="s">
        <v>2</v>
      </c>
      <c r="C104" s="42"/>
      <c r="D104" s="42"/>
      <c r="E104" s="42"/>
      <c r="F104" s="42"/>
      <c r="G104" s="44"/>
      <c r="H104" s="44"/>
    </row>
    <row r="105" spans="1:8" s="39" customFormat="1" ht="12" hidden="1" customHeight="1">
      <c r="A105" s="5">
        <v>2121</v>
      </c>
      <c r="B105" s="4" t="s">
        <v>3</v>
      </c>
      <c r="C105" s="42"/>
      <c r="D105" s="42"/>
      <c r="E105" s="42"/>
      <c r="F105" s="42"/>
      <c r="G105" s="44"/>
      <c r="H105" s="44"/>
    </row>
    <row r="106" spans="1:8" s="39" customFormat="1" ht="12" hidden="1" customHeight="1">
      <c r="A106" s="5">
        <v>2211</v>
      </c>
      <c r="B106" s="5" t="s">
        <v>4</v>
      </c>
      <c r="C106" s="42"/>
      <c r="D106" s="42"/>
      <c r="E106" s="42"/>
      <c r="F106" s="42"/>
      <c r="G106" s="44"/>
      <c r="H106" s="44"/>
    </row>
    <row r="107" spans="1:8" s="39" customFormat="1" ht="12" hidden="1" customHeight="1">
      <c r="A107" s="5">
        <v>2212</v>
      </c>
      <c r="B107" s="5" t="s">
        <v>8</v>
      </c>
      <c r="C107" s="42"/>
      <c r="D107" s="42"/>
      <c r="E107" s="42"/>
      <c r="F107" s="42"/>
      <c r="G107" s="44"/>
      <c r="H107" s="44"/>
    </row>
    <row r="108" spans="1:8" s="39" customFormat="1" ht="12" hidden="1" customHeight="1">
      <c r="A108" s="5">
        <v>2214</v>
      </c>
      <c r="B108" s="5" t="s">
        <v>9</v>
      </c>
      <c r="C108" s="42"/>
      <c r="D108" s="42"/>
      <c r="E108" s="42"/>
      <c r="F108" s="42"/>
      <c r="G108" s="44"/>
      <c r="H108" s="44"/>
    </row>
    <row r="109" spans="1:8" s="39" customFormat="1" ht="11.25" hidden="1" customHeight="1">
      <c r="A109" s="5">
        <v>2215</v>
      </c>
      <c r="B109" s="5" t="s">
        <v>16</v>
      </c>
      <c r="C109" s="42"/>
      <c r="D109" s="42"/>
      <c r="E109" s="42"/>
      <c r="F109" s="42"/>
      <c r="G109" s="44"/>
      <c r="H109" s="44"/>
    </row>
    <row r="110" spans="1:8" s="39" customFormat="1" ht="14.25" hidden="1" customHeight="1">
      <c r="A110" s="5">
        <v>2217</v>
      </c>
      <c r="B110" s="5" t="s">
        <v>11</v>
      </c>
      <c r="C110" s="42"/>
      <c r="D110" s="42"/>
      <c r="E110" s="42"/>
      <c r="F110" s="42"/>
      <c r="G110" s="44"/>
      <c r="H110" s="44"/>
    </row>
    <row r="111" spans="1:8" s="39" customFormat="1" ht="14.25" hidden="1" customHeight="1">
      <c r="A111" s="5">
        <v>2218</v>
      </c>
      <c r="B111" s="5" t="s">
        <v>12</v>
      </c>
      <c r="C111" s="42"/>
      <c r="D111" s="42"/>
      <c r="E111" s="42"/>
      <c r="F111" s="42"/>
      <c r="G111" s="44"/>
      <c r="H111" s="44"/>
    </row>
    <row r="112" spans="1:8" s="39" customFormat="1" ht="24.75" hidden="1" customHeight="1">
      <c r="A112" s="5">
        <v>2221</v>
      </c>
      <c r="B112" s="5" t="s">
        <v>10</v>
      </c>
      <c r="C112" s="42"/>
      <c r="D112" s="42"/>
      <c r="E112" s="42"/>
      <c r="F112" s="42"/>
      <c r="G112" s="44"/>
      <c r="H112" s="44"/>
    </row>
    <row r="113" spans="1:11" s="39" customFormat="1" ht="14.25" hidden="1" customHeight="1">
      <c r="A113" s="5">
        <v>2222</v>
      </c>
      <c r="B113" s="5" t="s">
        <v>14</v>
      </c>
      <c r="C113" s="42"/>
      <c r="D113" s="42"/>
      <c r="E113" s="42"/>
      <c r="F113" s="42"/>
      <c r="G113" s="44"/>
      <c r="H113" s="44"/>
    </row>
    <row r="114" spans="1:11" s="39" customFormat="1" ht="14.25" hidden="1" customHeight="1">
      <c r="A114" s="5">
        <v>2223</v>
      </c>
      <c r="B114" s="5" t="s">
        <v>15</v>
      </c>
      <c r="C114" s="42"/>
      <c r="D114" s="42"/>
      <c r="E114" s="42"/>
      <c r="F114" s="42"/>
      <c r="G114" s="44"/>
      <c r="H114" s="44"/>
    </row>
    <row r="115" spans="1:11" s="39" customFormat="1" ht="14.25" hidden="1" customHeight="1">
      <c r="A115" s="5">
        <v>2224</v>
      </c>
      <c r="B115" s="5" t="s">
        <v>13</v>
      </c>
      <c r="C115" s="42"/>
      <c r="D115" s="42"/>
      <c r="E115" s="42"/>
      <c r="F115" s="42"/>
      <c r="G115" s="44"/>
      <c r="H115" s="44"/>
    </row>
    <row r="116" spans="1:11" s="39" customFormat="1" ht="14.25" hidden="1" customHeight="1">
      <c r="A116" s="5">
        <v>2231</v>
      </c>
      <c r="B116" s="5" t="s">
        <v>5</v>
      </c>
      <c r="C116" s="42"/>
      <c r="D116" s="42"/>
      <c r="E116" s="42"/>
      <c r="F116" s="42"/>
      <c r="G116" s="44"/>
      <c r="H116" s="44"/>
    </row>
    <row r="117" spans="1:11" s="39" customFormat="1" ht="12" hidden="1" customHeight="1">
      <c r="A117" s="5">
        <v>2232</v>
      </c>
      <c r="B117" s="4" t="s">
        <v>6</v>
      </c>
      <c r="C117" s="42"/>
      <c r="D117" s="42"/>
      <c r="E117" s="42"/>
      <c r="F117" s="42"/>
      <c r="G117" s="44"/>
      <c r="H117" s="44"/>
    </row>
    <row r="118" spans="1:11" s="39" customFormat="1" ht="12" hidden="1" customHeight="1">
      <c r="A118" s="5">
        <v>2233</v>
      </c>
      <c r="B118" s="5" t="s">
        <v>7</v>
      </c>
      <c r="C118" s="42"/>
      <c r="D118" s="42"/>
      <c r="E118" s="42"/>
      <c r="F118" s="42"/>
      <c r="G118" s="44"/>
      <c r="H118" s="44"/>
    </row>
    <row r="119" spans="1:11" s="39" customFormat="1" ht="14.25" hidden="1" customHeight="1">
      <c r="A119" s="5">
        <v>2512</v>
      </c>
      <c r="B119" s="4" t="s">
        <v>17</v>
      </c>
      <c r="C119" s="42"/>
      <c r="D119" s="42"/>
      <c r="E119" s="42"/>
      <c r="F119" s="42"/>
      <c r="G119" s="44"/>
      <c r="H119" s="44"/>
    </row>
    <row r="120" spans="1:11" s="39" customFormat="1" ht="14.25" hidden="1" customHeight="1">
      <c r="A120" s="5">
        <v>2721</v>
      </c>
      <c r="B120" s="4" t="s">
        <v>18</v>
      </c>
      <c r="C120" s="42"/>
      <c r="D120" s="42"/>
      <c r="E120" s="42"/>
      <c r="F120" s="42"/>
      <c r="G120" s="44"/>
      <c r="H120" s="44"/>
    </row>
    <row r="121" spans="1:11" s="39" customFormat="1" ht="12.75" hidden="1" customHeight="1">
      <c r="A121" s="5">
        <v>2824</v>
      </c>
      <c r="B121" s="5" t="s">
        <v>19</v>
      </c>
      <c r="C121" s="42"/>
      <c r="D121" s="42"/>
      <c r="E121" s="42"/>
      <c r="F121" s="42"/>
      <c r="G121" s="44"/>
      <c r="H121" s="44"/>
    </row>
    <row r="122" spans="1:11" s="39" customFormat="1" ht="14.25" hidden="1" customHeight="1">
      <c r="A122" s="5">
        <v>311</v>
      </c>
      <c r="B122" s="5" t="s">
        <v>21</v>
      </c>
      <c r="C122" s="42"/>
      <c r="D122" s="42"/>
      <c r="E122" s="42"/>
      <c r="F122" s="42"/>
      <c r="G122" s="44"/>
      <c r="H122" s="44"/>
    </row>
    <row r="123" spans="1:11" s="39" customFormat="1" ht="12" hidden="1" customHeight="1">
      <c r="A123" s="5"/>
      <c r="B123" s="5" t="s">
        <v>20</v>
      </c>
      <c r="C123" s="42"/>
      <c r="D123" s="42"/>
      <c r="E123" s="42"/>
      <c r="F123" s="42"/>
      <c r="G123" s="44"/>
      <c r="H123" s="44"/>
    </row>
    <row r="124" spans="1:11" s="39" customFormat="1" ht="18" customHeight="1">
      <c r="A124" s="6"/>
      <c r="B124" s="3" t="s">
        <v>26</v>
      </c>
      <c r="C124" s="41">
        <f>C125+C145</f>
        <v>2180</v>
      </c>
      <c r="D124" s="41">
        <f t="shared" ref="D124:H124" si="6">D125+D145</f>
        <v>1491.5</v>
      </c>
      <c r="E124" s="41">
        <f>E125+E145</f>
        <v>1491.4</v>
      </c>
      <c r="F124" s="41">
        <f t="shared" si="6"/>
        <v>1100</v>
      </c>
      <c r="G124" s="41">
        <f t="shared" si="6"/>
        <v>1100</v>
      </c>
      <c r="H124" s="41">
        <f t="shared" si="6"/>
        <v>1100</v>
      </c>
    </row>
    <row r="125" spans="1:11" s="39" customFormat="1" ht="18" customHeight="1">
      <c r="A125" s="6"/>
      <c r="B125" s="6" t="s">
        <v>199</v>
      </c>
      <c r="C125" s="41">
        <v>2180</v>
      </c>
      <c r="D125" s="41">
        <v>1491.5</v>
      </c>
      <c r="E125" s="41">
        <v>1491.4</v>
      </c>
      <c r="F125" s="41">
        <v>1100</v>
      </c>
      <c r="G125" s="41">
        <v>1100</v>
      </c>
      <c r="H125" s="41">
        <v>1100</v>
      </c>
      <c r="K125" s="47"/>
    </row>
    <row r="126" spans="1:11" s="39" customFormat="1" ht="12" hidden="1" customHeight="1">
      <c r="A126" s="5">
        <v>2111</v>
      </c>
      <c r="B126" s="4" t="s">
        <v>2</v>
      </c>
      <c r="C126" s="42"/>
      <c r="D126" s="42"/>
      <c r="E126" s="42"/>
      <c r="F126" s="42"/>
      <c r="G126" s="44"/>
      <c r="H126" s="44"/>
    </row>
    <row r="127" spans="1:11" s="39" customFormat="1" ht="12" hidden="1" customHeight="1">
      <c r="A127" s="5">
        <v>2121</v>
      </c>
      <c r="B127" s="4" t="s">
        <v>3</v>
      </c>
      <c r="C127" s="42"/>
      <c r="D127" s="42"/>
      <c r="E127" s="42"/>
      <c r="F127" s="42"/>
      <c r="G127" s="44"/>
      <c r="H127" s="44"/>
    </row>
    <row r="128" spans="1:11" s="39" customFormat="1" ht="12" hidden="1" customHeight="1">
      <c r="A128" s="5">
        <v>2211</v>
      </c>
      <c r="B128" s="5" t="s">
        <v>4</v>
      </c>
      <c r="C128" s="42"/>
      <c r="D128" s="42"/>
      <c r="E128" s="42"/>
      <c r="F128" s="42"/>
      <c r="G128" s="44"/>
      <c r="H128" s="44"/>
    </row>
    <row r="129" spans="1:8" s="39" customFormat="1" ht="12" hidden="1" customHeight="1">
      <c r="A129" s="5">
        <v>2212</v>
      </c>
      <c r="B129" s="5" t="s">
        <v>8</v>
      </c>
      <c r="C129" s="42"/>
      <c r="D129" s="42"/>
      <c r="E129" s="42"/>
      <c r="F129" s="42"/>
      <c r="G129" s="44"/>
      <c r="H129" s="44"/>
    </row>
    <row r="130" spans="1:8" s="39" customFormat="1" ht="12" hidden="1" customHeight="1">
      <c r="A130" s="5">
        <v>2214</v>
      </c>
      <c r="B130" s="5" t="s">
        <v>9</v>
      </c>
      <c r="C130" s="42"/>
      <c r="D130" s="42"/>
      <c r="E130" s="42"/>
      <c r="F130" s="42"/>
      <c r="G130" s="44"/>
      <c r="H130" s="44"/>
    </row>
    <row r="131" spans="1:8" s="39" customFormat="1" ht="11.25" hidden="1" customHeight="1">
      <c r="A131" s="5">
        <v>2215</v>
      </c>
      <c r="B131" s="5" t="s">
        <v>16</v>
      </c>
      <c r="C131" s="42"/>
      <c r="D131" s="42"/>
      <c r="E131" s="42"/>
      <c r="F131" s="42"/>
      <c r="G131" s="44"/>
      <c r="H131" s="44"/>
    </row>
    <row r="132" spans="1:8" s="39" customFormat="1" ht="14.25" hidden="1" customHeight="1">
      <c r="A132" s="5">
        <v>2217</v>
      </c>
      <c r="B132" s="5" t="s">
        <v>11</v>
      </c>
      <c r="C132" s="42"/>
      <c r="D132" s="42"/>
      <c r="E132" s="42"/>
      <c r="F132" s="42"/>
      <c r="G132" s="44"/>
      <c r="H132" s="44"/>
    </row>
    <row r="133" spans="1:8" s="39" customFormat="1" ht="14.25" hidden="1" customHeight="1">
      <c r="A133" s="5">
        <v>2218</v>
      </c>
      <c r="B133" s="5" t="s">
        <v>12</v>
      </c>
      <c r="C133" s="42"/>
      <c r="D133" s="42"/>
      <c r="E133" s="42"/>
      <c r="F133" s="42"/>
      <c r="G133" s="44"/>
      <c r="H133" s="44"/>
    </row>
    <row r="134" spans="1:8" s="39" customFormat="1" ht="24.75" hidden="1" customHeight="1">
      <c r="A134" s="5">
        <v>2221</v>
      </c>
      <c r="B134" s="5" t="s">
        <v>10</v>
      </c>
      <c r="C134" s="42"/>
      <c r="D134" s="42"/>
      <c r="E134" s="42"/>
      <c r="F134" s="42"/>
      <c r="G134" s="44"/>
      <c r="H134" s="44"/>
    </row>
    <row r="135" spans="1:8" s="39" customFormat="1" ht="14.25" hidden="1" customHeight="1">
      <c r="A135" s="5">
        <v>2222</v>
      </c>
      <c r="B135" s="5" t="s">
        <v>14</v>
      </c>
      <c r="C135" s="42"/>
      <c r="D135" s="42"/>
      <c r="E135" s="42"/>
      <c r="F135" s="42"/>
      <c r="G135" s="44"/>
      <c r="H135" s="44"/>
    </row>
    <row r="136" spans="1:8" s="39" customFormat="1" ht="12" hidden="1" customHeight="1">
      <c r="A136" s="5">
        <v>2223</v>
      </c>
      <c r="B136" s="5" t="s">
        <v>200</v>
      </c>
      <c r="C136" s="42"/>
      <c r="D136" s="42"/>
      <c r="E136" s="42"/>
      <c r="F136" s="42"/>
      <c r="G136" s="44"/>
      <c r="H136" s="44"/>
    </row>
    <row r="137" spans="1:8" s="39" customFormat="1" ht="14.25" hidden="1" customHeight="1">
      <c r="A137" s="5">
        <v>2224</v>
      </c>
      <c r="B137" s="5" t="s">
        <v>13</v>
      </c>
      <c r="C137" s="42"/>
      <c r="D137" s="42"/>
      <c r="E137" s="42"/>
      <c r="F137" s="42"/>
      <c r="G137" s="44"/>
      <c r="H137" s="44"/>
    </row>
    <row r="138" spans="1:8" s="39" customFormat="1" ht="14.25" hidden="1" customHeight="1">
      <c r="A138" s="5">
        <v>2231</v>
      </c>
      <c r="B138" s="5" t="s">
        <v>5</v>
      </c>
      <c r="C138" s="42"/>
      <c r="D138" s="42"/>
      <c r="E138" s="42"/>
      <c r="F138" s="42"/>
      <c r="G138" s="44"/>
      <c r="H138" s="44"/>
    </row>
    <row r="139" spans="1:8" s="39" customFormat="1" ht="12" hidden="1" customHeight="1">
      <c r="A139" s="5">
        <v>2232</v>
      </c>
      <c r="B139" s="4" t="s">
        <v>6</v>
      </c>
      <c r="C139" s="42"/>
      <c r="D139" s="42"/>
      <c r="E139" s="42"/>
      <c r="F139" s="42"/>
      <c r="G139" s="44"/>
      <c r="H139" s="44"/>
    </row>
    <row r="140" spans="1:8" s="39" customFormat="1" ht="12" hidden="1" customHeight="1">
      <c r="A140" s="5">
        <v>2233</v>
      </c>
      <c r="B140" s="5" t="s">
        <v>7</v>
      </c>
      <c r="C140" s="42"/>
      <c r="D140" s="42"/>
      <c r="E140" s="42"/>
      <c r="F140" s="42"/>
      <c r="G140" s="44"/>
      <c r="H140" s="44"/>
    </row>
    <row r="141" spans="1:8" s="39" customFormat="1" ht="14.25" hidden="1" customHeight="1">
      <c r="A141" s="5">
        <v>2512</v>
      </c>
      <c r="B141" s="4" t="s">
        <v>17</v>
      </c>
      <c r="C141" s="42"/>
      <c r="D141" s="42"/>
      <c r="E141" s="42"/>
      <c r="F141" s="42"/>
      <c r="G141" s="44"/>
      <c r="H141" s="44"/>
    </row>
    <row r="142" spans="1:8" s="39" customFormat="1" ht="14.25" hidden="1" customHeight="1">
      <c r="A142" s="5">
        <v>2721</v>
      </c>
      <c r="B142" s="4" t="s">
        <v>18</v>
      </c>
      <c r="C142" s="42"/>
      <c r="D142" s="42"/>
      <c r="E142" s="42"/>
      <c r="F142" s="42"/>
      <c r="G142" s="44"/>
      <c r="H142" s="44"/>
    </row>
    <row r="143" spans="1:8" s="39" customFormat="1" ht="14.25" hidden="1" customHeight="1">
      <c r="A143" s="5">
        <v>2824</v>
      </c>
      <c r="B143" s="5" t="s">
        <v>19</v>
      </c>
      <c r="C143" s="42"/>
      <c r="D143" s="42"/>
      <c r="E143" s="42"/>
      <c r="F143" s="42"/>
      <c r="G143" s="44"/>
      <c r="H143" s="44"/>
    </row>
    <row r="144" spans="1:8" s="39" customFormat="1" ht="14.25" hidden="1" customHeight="1">
      <c r="A144" s="5">
        <v>311</v>
      </c>
      <c r="B144" s="5" t="s">
        <v>21</v>
      </c>
      <c r="C144" s="42"/>
      <c r="D144" s="42"/>
      <c r="E144" s="42"/>
      <c r="F144" s="42"/>
      <c r="G144" s="44"/>
      <c r="H144" s="44"/>
    </row>
    <row r="145" spans="1:9" s="39" customFormat="1" ht="14.25" hidden="1" customHeight="1">
      <c r="A145" s="5"/>
      <c r="B145" s="6" t="s">
        <v>20</v>
      </c>
      <c r="C145" s="42"/>
      <c r="D145" s="42"/>
      <c r="E145" s="42"/>
      <c r="F145" s="42"/>
      <c r="G145" s="44"/>
      <c r="H145" s="42"/>
      <c r="I145" s="43"/>
    </row>
    <row r="146" spans="1:9" s="39" customFormat="1" ht="17.25" hidden="1" customHeight="1">
      <c r="A146" s="6"/>
      <c r="B146" s="3" t="s">
        <v>27</v>
      </c>
      <c r="C146" s="41">
        <f>C147+C167</f>
        <v>0</v>
      </c>
      <c r="D146" s="41">
        <f t="shared" ref="D146:H146" si="7">D147+D167</f>
        <v>0</v>
      </c>
      <c r="E146" s="41">
        <f t="shared" si="7"/>
        <v>0</v>
      </c>
      <c r="F146" s="41">
        <f t="shared" si="7"/>
        <v>0</v>
      </c>
      <c r="G146" s="41">
        <f t="shared" si="7"/>
        <v>0</v>
      </c>
      <c r="H146" s="41">
        <f t="shared" si="7"/>
        <v>0</v>
      </c>
    </row>
    <row r="147" spans="1:9" s="39" customFormat="1" ht="17.25" hidden="1" customHeight="1">
      <c r="A147" s="6"/>
      <c r="B147" s="6" t="s">
        <v>199</v>
      </c>
      <c r="C147" s="41"/>
      <c r="D147" s="41"/>
      <c r="E147" s="41"/>
      <c r="F147" s="41"/>
      <c r="G147" s="41"/>
      <c r="H147" s="41"/>
    </row>
    <row r="148" spans="1:9" s="39" customFormat="1" ht="12" hidden="1" customHeight="1">
      <c r="A148" s="5">
        <v>2111</v>
      </c>
      <c r="B148" s="4" t="s">
        <v>2</v>
      </c>
      <c r="C148" s="42"/>
      <c r="D148" s="42"/>
      <c r="E148" s="42"/>
      <c r="F148" s="42"/>
      <c r="G148" s="44"/>
      <c r="H148" s="44"/>
    </row>
    <row r="149" spans="1:9" s="39" customFormat="1" ht="13.5" hidden="1" customHeight="1">
      <c r="A149" s="5">
        <v>2121</v>
      </c>
      <c r="B149" s="4" t="s">
        <v>3</v>
      </c>
      <c r="C149" s="42"/>
      <c r="D149" s="42"/>
      <c r="E149" s="42"/>
      <c r="F149" s="42"/>
      <c r="G149" s="44"/>
      <c r="H149" s="44"/>
    </row>
    <row r="150" spans="1:9" s="39" customFormat="1" ht="13.5" hidden="1" customHeight="1">
      <c r="A150" s="5">
        <v>2211</v>
      </c>
      <c r="B150" s="5" t="s">
        <v>4</v>
      </c>
      <c r="C150" s="42"/>
      <c r="D150" s="42"/>
      <c r="E150" s="42"/>
      <c r="F150" s="42"/>
      <c r="G150" s="44"/>
      <c r="H150" s="44"/>
    </row>
    <row r="151" spans="1:9" s="39" customFormat="1" ht="12" hidden="1" customHeight="1">
      <c r="A151" s="5">
        <v>2212</v>
      </c>
      <c r="B151" s="5" t="s">
        <v>8</v>
      </c>
      <c r="C151" s="42"/>
      <c r="D151" s="42"/>
      <c r="E151" s="42"/>
      <c r="F151" s="42"/>
      <c r="G151" s="44"/>
      <c r="H151" s="44"/>
    </row>
    <row r="152" spans="1:9" s="39" customFormat="1" ht="14.25" hidden="1" customHeight="1">
      <c r="A152" s="5">
        <v>2214</v>
      </c>
      <c r="B152" s="5" t="s">
        <v>9</v>
      </c>
      <c r="C152" s="42"/>
      <c r="D152" s="42"/>
      <c r="E152" s="42"/>
      <c r="F152" s="42"/>
      <c r="G152" s="44"/>
      <c r="H152" s="44"/>
    </row>
    <row r="153" spans="1:9" s="39" customFormat="1" ht="11.25" hidden="1" customHeight="1">
      <c r="A153" s="5">
        <v>2215</v>
      </c>
      <c r="B153" s="5" t="s">
        <v>16</v>
      </c>
      <c r="C153" s="42"/>
      <c r="D153" s="42"/>
      <c r="E153" s="42"/>
      <c r="F153" s="42"/>
      <c r="G153" s="44"/>
      <c r="H153" s="44"/>
    </row>
    <row r="154" spans="1:9" s="39" customFormat="1" ht="13.5" hidden="1" customHeight="1">
      <c r="A154" s="5">
        <v>2217</v>
      </c>
      <c r="B154" s="5" t="s">
        <v>11</v>
      </c>
      <c r="C154" s="42"/>
      <c r="D154" s="42"/>
      <c r="E154" s="42"/>
      <c r="F154" s="42"/>
      <c r="G154" s="44"/>
      <c r="H154" s="44"/>
    </row>
    <row r="155" spans="1:9" s="39" customFormat="1" ht="12.75" hidden="1" customHeight="1">
      <c r="A155" s="5">
        <v>2218</v>
      </c>
      <c r="B155" s="5" t="s">
        <v>12</v>
      </c>
      <c r="C155" s="42"/>
      <c r="D155" s="42"/>
      <c r="E155" s="42"/>
      <c r="F155" s="42"/>
      <c r="G155" s="44"/>
      <c r="H155" s="44"/>
    </row>
    <row r="156" spans="1:9" s="39" customFormat="1" ht="25.5" hidden="1" customHeight="1">
      <c r="A156" s="5">
        <v>2221</v>
      </c>
      <c r="B156" s="5" t="s">
        <v>10</v>
      </c>
      <c r="C156" s="42"/>
      <c r="D156" s="42"/>
      <c r="E156" s="42"/>
      <c r="F156" s="42"/>
      <c r="G156" s="44"/>
      <c r="H156" s="44"/>
    </row>
    <row r="157" spans="1:9" s="39" customFormat="1" ht="14.25" hidden="1" customHeight="1">
      <c r="A157" s="5">
        <v>2222</v>
      </c>
      <c r="B157" s="5" t="s">
        <v>14</v>
      </c>
      <c r="C157" s="42"/>
      <c r="D157" s="42"/>
      <c r="E157" s="42"/>
      <c r="F157" s="42"/>
      <c r="G157" s="44"/>
      <c r="H157" s="44"/>
    </row>
    <row r="158" spans="1:9" s="39" customFormat="1" ht="12" hidden="1" customHeight="1">
      <c r="A158" s="5">
        <v>2223</v>
      </c>
      <c r="B158" s="5" t="s">
        <v>201</v>
      </c>
      <c r="C158" s="42"/>
      <c r="D158" s="42"/>
      <c r="E158" s="42"/>
      <c r="F158" s="42"/>
      <c r="G158" s="44"/>
      <c r="H158" s="44"/>
    </row>
    <row r="159" spans="1:9" s="39" customFormat="1" ht="14.25" hidden="1" customHeight="1">
      <c r="A159" s="5">
        <v>2224</v>
      </c>
      <c r="B159" s="5" t="s">
        <v>13</v>
      </c>
      <c r="C159" s="42"/>
      <c r="D159" s="42"/>
      <c r="E159" s="42"/>
      <c r="F159" s="42"/>
      <c r="G159" s="44"/>
      <c r="H159" s="44"/>
    </row>
    <row r="160" spans="1:9" s="39" customFormat="1" ht="14.25" hidden="1" customHeight="1">
      <c r="A160" s="5">
        <v>2231</v>
      </c>
      <c r="B160" s="5" t="s">
        <v>5</v>
      </c>
      <c r="C160" s="42"/>
      <c r="D160" s="42"/>
      <c r="E160" s="42"/>
      <c r="F160" s="42"/>
      <c r="G160" s="44"/>
      <c r="H160" s="44"/>
    </row>
    <row r="161" spans="1:8" s="39" customFormat="1" ht="12" hidden="1" customHeight="1">
      <c r="A161" s="5">
        <v>2232</v>
      </c>
      <c r="B161" s="4" t="s">
        <v>6</v>
      </c>
      <c r="C161" s="42"/>
      <c r="D161" s="42"/>
      <c r="E161" s="42"/>
      <c r="F161" s="42"/>
      <c r="G161" s="44"/>
      <c r="H161" s="44"/>
    </row>
    <row r="162" spans="1:8" s="39" customFormat="1" ht="12" hidden="1" customHeight="1">
      <c r="A162" s="5">
        <v>2233</v>
      </c>
      <c r="B162" s="5" t="s">
        <v>7</v>
      </c>
      <c r="C162" s="42"/>
      <c r="D162" s="42"/>
      <c r="E162" s="42"/>
      <c r="F162" s="42"/>
      <c r="G162" s="44"/>
      <c r="H162" s="44"/>
    </row>
    <row r="163" spans="1:8" s="39" customFormat="1" ht="14.25" hidden="1" customHeight="1">
      <c r="A163" s="5">
        <v>2512</v>
      </c>
      <c r="B163" s="4" t="s">
        <v>17</v>
      </c>
      <c r="C163" s="42"/>
      <c r="D163" s="42"/>
      <c r="E163" s="42"/>
      <c r="F163" s="42"/>
      <c r="G163" s="44"/>
      <c r="H163" s="44"/>
    </row>
    <row r="164" spans="1:8" s="39" customFormat="1" ht="14.25" hidden="1" customHeight="1">
      <c r="A164" s="5">
        <v>2721</v>
      </c>
      <c r="B164" s="4" t="s">
        <v>18</v>
      </c>
      <c r="C164" s="42"/>
      <c r="D164" s="42"/>
      <c r="E164" s="42"/>
      <c r="F164" s="42"/>
      <c r="G164" s="44"/>
      <c r="H164" s="44"/>
    </row>
    <row r="165" spans="1:8" s="39" customFormat="1" ht="14.25" hidden="1" customHeight="1">
      <c r="A165" s="5">
        <v>2824</v>
      </c>
      <c r="B165" s="5" t="s">
        <v>19</v>
      </c>
      <c r="C165" s="42"/>
      <c r="D165" s="42"/>
      <c r="E165" s="42"/>
      <c r="F165" s="42"/>
      <c r="G165" s="44"/>
      <c r="H165" s="44"/>
    </row>
    <row r="166" spans="1:8" s="39" customFormat="1" ht="14.25" hidden="1" customHeight="1">
      <c r="A166" s="5">
        <v>311</v>
      </c>
      <c r="B166" s="5" t="s">
        <v>21</v>
      </c>
      <c r="C166" s="42"/>
      <c r="D166" s="42"/>
      <c r="E166" s="42"/>
      <c r="F166" s="42"/>
      <c r="G166" s="44"/>
      <c r="H166" s="44"/>
    </row>
    <row r="167" spans="1:8" s="39" customFormat="1" ht="12" hidden="1" customHeight="1">
      <c r="A167" s="5"/>
      <c r="B167" s="5" t="s">
        <v>20</v>
      </c>
      <c r="C167" s="42"/>
      <c r="D167" s="42"/>
      <c r="E167" s="42"/>
      <c r="F167" s="42"/>
      <c r="G167" s="44"/>
      <c r="H167" s="44"/>
    </row>
    <row r="168" spans="1:8" s="39" customFormat="1" ht="17.25" customHeight="1">
      <c r="A168" s="6"/>
      <c r="B168" s="3" t="s">
        <v>28</v>
      </c>
      <c r="C168" s="41">
        <f>C169+C189</f>
        <v>2512.8000000000002</v>
      </c>
      <c r="D168" s="41">
        <f>D169+D189</f>
        <v>2500</v>
      </c>
      <c r="E168" s="41">
        <f t="shared" ref="E168:H168" si="8">E169+E189</f>
        <v>2422</v>
      </c>
      <c r="F168" s="41">
        <f t="shared" si="8"/>
        <v>2500</v>
      </c>
      <c r="G168" s="41">
        <f t="shared" si="8"/>
        <v>2500</v>
      </c>
      <c r="H168" s="41">
        <f t="shared" si="8"/>
        <v>2500</v>
      </c>
    </row>
    <row r="169" spans="1:8" s="39" customFormat="1" ht="17.25" customHeight="1">
      <c r="A169" s="6"/>
      <c r="B169" s="6" t="s">
        <v>199</v>
      </c>
      <c r="C169" s="41">
        <v>2512.8000000000002</v>
      </c>
      <c r="D169" s="41">
        <v>2500</v>
      </c>
      <c r="E169" s="41">
        <v>2422</v>
      </c>
      <c r="F169" s="41">
        <v>2500</v>
      </c>
      <c r="G169" s="41">
        <v>2500</v>
      </c>
      <c r="H169" s="41">
        <v>2500</v>
      </c>
    </row>
    <row r="170" spans="1:8" s="39" customFormat="1" ht="12" hidden="1" customHeight="1">
      <c r="A170" s="5">
        <v>2111</v>
      </c>
      <c r="B170" s="4" t="s">
        <v>2</v>
      </c>
      <c r="C170" s="42"/>
      <c r="D170" s="42"/>
      <c r="E170" s="42"/>
      <c r="F170" s="42"/>
      <c r="G170" s="44"/>
      <c r="H170" s="44"/>
    </row>
    <row r="171" spans="1:8" s="39" customFormat="1" ht="12" hidden="1" customHeight="1">
      <c r="A171" s="5">
        <v>2121</v>
      </c>
      <c r="B171" s="4" t="s">
        <v>3</v>
      </c>
      <c r="C171" s="42"/>
      <c r="D171" s="42"/>
      <c r="E171" s="42"/>
      <c r="F171" s="42"/>
      <c r="G171" s="44"/>
      <c r="H171" s="44"/>
    </row>
    <row r="172" spans="1:8" s="39" customFormat="1" ht="12" hidden="1" customHeight="1">
      <c r="A172" s="5">
        <v>2211</v>
      </c>
      <c r="B172" s="5" t="s">
        <v>4</v>
      </c>
      <c r="C172" s="42"/>
      <c r="D172" s="42"/>
      <c r="E172" s="42"/>
      <c r="F172" s="42"/>
      <c r="G172" s="44"/>
      <c r="H172" s="44"/>
    </row>
    <row r="173" spans="1:8" s="39" customFormat="1" ht="12" hidden="1" customHeight="1">
      <c r="A173" s="5">
        <v>2212</v>
      </c>
      <c r="B173" s="5" t="s">
        <v>8</v>
      </c>
      <c r="C173" s="42"/>
      <c r="D173" s="42"/>
      <c r="E173" s="42"/>
      <c r="F173" s="42"/>
      <c r="G173" s="44"/>
      <c r="H173" s="44"/>
    </row>
    <row r="174" spans="1:8" s="39" customFormat="1" ht="12" hidden="1" customHeight="1">
      <c r="A174" s="5">
        <v>2214</v>
      </c>
      <c r="B174" s="5" t="s">
        <v>9</v>
      </c>
      <c r="C174" s="42"/>
      <c r="D174" s="42"/>
      <c r="E174" s="42"/>
      <c r="F174" s="42"/>
      <c r="G174" s="44"/>
      <c r="H174" s="44"/>
    </row>
    <row r="175" spans="1:8" s="39" customFormat="1" ht="11.25" hidden="1" customHeight="1">
      <c r="A175" s="5">
        <v>2215</v>
      </c>
      <c r="B175" s="5" t="s">
        <v>16</v>
      </c>
      <c r="C175" s="42"/>
      <c r="D175" s="42"/>
      <c r="E175" s="42"/>
      <c r="F175" s="42"/>
      <c r="G175" s="44"/>
      <c r="H175" s="44"/>
    </row>
    <row r="176" spans="1:8" s="39" customFormat="1" ht="14.25" hidden="1" customHeight="1">
      <c r="A176" s="5">
        <v>2217</v>
      </c>
      <c r="B176" s="5" t="s">
        <v>11</v>
      </c>
      <c r="C176" s="42"/>
      <c r="D176" s="42"/>
      <c r="E176" s="42"/>
      <c r="F176" s="42"/>
      <c r="G176" s="44"/>
      <c r="H176" s="44"/>
    </row>
    <row r="177" spans="1:8" s="39" customFormat="1" ht="14.25" hidden="1" customHeight="1">
      <c r="A177" s="5">
        <v>2218</v>
      </c>
      <c r="B177" s="5" t="s">
        <v>12</v>
      </c>
      <c r="C177" s="42"/>
      <c r="D177" s="42"/>
      <c r="E177" s="42"/>
      <c r="F177" s="42"/>
      <c r="G177" s="44"/>
      <c r="H177" s="44"/>
    </row>
    <row r="178" spans="1:8" s="39" customFormat="1" ht="14.25" hidden="1" customHeight="1">
      <c r="A178" s="5">
        <v>2221</v>
      </c>
      <c r="B178" s="5" t="s">
        <v>10</v>
      </c>
      <c r="C178" s="42"/>
      <c r="D178" s="42"/>
      <c r="E178" s="42"/>
      <c r="F178" s="42"/>
      <c r="G178" s="44"/>
      <c r="H178" s="44"/>
    </row>
    <row r="179" spans="1:8" s="39" customFormat="1" ht="14.25" hidden="1" customHeight="1">
      <c r="A179" s="5">
        <v>2222</v>
      </c>
      <c r="B179" s="5" t="s">
        <v>14</v>
      </c>
      <c r="C179" s="42"/>
      <c r="D179" s="42"/>
      <c r="E179" s="42"/>
      <c r="F179" s="42"/>
      <c r="G179" s="44"/>
      <c r="H179" s="44"/>
    </row>
    <row r="180" spans="1:8" s="39" customFormat="1" ht="14.25" hidden="1" customHeight="1">
      <c r="A180" s="5">
        <v>2223</v>
      </c>
      <c r="B180" s="5" t="s">
        <v>15</v>
      </c>
      <c r="C180" s="42"/>
      <c r="D180" s="42"/>
      <c r="E180" s="42"/>
      <c r="F180" s="42"/>
      <c r="G180" s="44"/>
      <c r="H180" s="44"/>
    </row>
    <row r="181" spans="1:8" s="39" customFormat="1" ht="14.25" hidden="1" customHeight="1">
      <c r="A181" s="5">
        <v>2224</v>
      </c>
      <c r="B181" s="5" t="s">
        <v>13</v>
      </c>
      <c r="C181" s="42"/>
      <c r="D181" s="42"/>
      <c r="E181" s="42"/>
      <c r="F181" s="42"/>
      <c r="G181" s="44"/>
      <c r="H181" s="44"/>
    </row>
    <row r="182" spans="1:8" s="39" customFormat="1" ht="14.25" hidden="1" customHeight="1">
      <c r="A182" s="5">
        <v>2231</v>
      </c>
      <c r="B182" s="5" t="s">
        <v>5</v>
      </c>
      <c r="C182" s="42"/>
      <c r="D182" s="42"/>
      <c r="E182" s="42"/>
      <c r="F182" s="42"/>
      <c r="G182" s="44"/>
      <c r="H182" s="44"/>
    </row>
    <row r="183" spans="1:8" s="39" customFormat="1" ht="12" hidden="1" customHeight="1">
      <c r="A183" s="5">
        <v>2232</v>
      </c>
      <c r="B183" s="4" t="s">
        <v>6</v>
      </c>
      <c r="C183" s="42"/>
      <c r="D183" s="42"/>
      <c r="E183" s="42"/>
      <c r="F183" s="42"/>
      <c r="G183" s="44"/>
      <c r="H183" s="44"/>
    </row>
    <row r="184" spans="1:8" s="39" customFormat="1" ht="12" hidden="1" customHeight="1">
      <c r="A184" s="5">
        <v>2233</v>
      </c>
      <c r="B184" s="5" t="s">
        <v>7</v>
      </c>
      <c r="C184" s="42"/>
      <c r="D184" s="42"/>
      <c r="E184" s="42"/>
      <c r="F184" s="42"/>
      <c r="G184" s="44"/>
      <c r="H184" s="44"/>
    </row>
    <row r="185" spans="1:8" s="39" customFormat="1" ht="14.25" hidden="1" customHeight="1">
      <c r="A185" s="5">
        <v>2512</v>
      </c>
      <c r="B185" s="4" t="s">
        <v>17</v>
      </c>
      <c r="C185" s="42"/>
      <c r="D185" s="42"/>
      <c r="E185" s="42"/>
      <c r="F185" s="42"/>
      <c r="G185" s="44"/>
      <c r="H185" s="44"/>
    </row>
    <row r="186" spans="1:8" s="39" customFormat="1" ht="14.25" hidden="1" customHeight="1">
      <c r="A186" s="5">
        <v>2721</v>
      </c>
      <c r="B186" s="4" t="s">
        <v>18</v>
      </c>
      <c r="C186" s="42"/>
      <c r="D186" s="42"/>
      <c r="E186" s="42"/>
      <c r="F186" s="42"/>
      <c r="G186" s="44"/>
      <c r="H186" s="44"/>
    </row>
    <row r="187" spans="1:8" s="39" customFormat="1" ht="14.25" hidden="1" customHeight="1">
      <c r="A187" s="5">
        <v>2824</v>
      </c>
      <c r="B187" s="5" t="s">
        <v>19</v>
      </c>
      <c r="C187" s="42"/>
      <c r="D187" s="42"/>
      <c r="E187" s="42"/>
      <c r="F187" s="42"/>
      <c r="G187" s="44"/>
      <c r="H187" s="44"/>
    </row>
    <row r="188" spans="1:8" s="39" customFormat="1" ht="14.25" hidden="1" customHeight="1">
      <c r="A188" s="5">
        <v>311</v>
      </c>
      <c r="B188" s="5" t="s">
        <v>21</v>
      </c>
      <c r="C188" s="42"/>
      <c r="D188" s="42"/>
      <c r="E188" s="42"/>
      <c r="F188" s="42"/>
      <c r="G188" s="44"/>
      <c r="H188" s="44"/>
    </row>
    <row r="189" spans="1:8" s="39" customFormat="1" ht="12" hidden="1" customHeight="1">
      <c r="A189" s="5"/>
      <c r="B189" s="5" t="s">
        <v>20</v>
      </c>
      <c r="C189" s="42"/>
      <c r="D189" s="42"/>
      <c r="E189" s="42"/>
      <c r="F189" s="42"/>
      <c r="G189" s="44"/>
      <c r="H189" s="44"/>
    </row>
    <row r="190" spans="1:8" s="39" customFormat="1" ht="16.5" customHeight="1">
      <c r="A190" s="6"/>
      <c r="B190" s="3" t="s">
        <v>202</v>
      </c>
      <c r="C190" s="41">
        <f>C191+C211</f>
        <v>191416.59999999998</v>
      </c>
      <c r="D190" s="41">
        <f>D191+D211</f>
        <v>260423.60000000003</v>
      </c>
      <c r="E190" s="41">
        <f t="shared" ref="E190:H190" si="9">E191+E211</f>
        <v>256416.1</v>
      </c>
      <c r="F190" s="41">
        <f t="shared" si="9"/>
        <v>160423.5</v>
      </c>
      <c r="G190" s="41">
        <f t="shared" si="9"/>
        <v>229998.3</v>
      </c>
      <c r="H190" s="41">
        <f t="shared" si="9"/>
        <v>254046.3</v>
      </c>
    </row>
    <row r="191" spans="1:8" s="39" customFormat="1" ht="16.5" hidden="1" customHeight="1">
      <c r="A191" s="6"/>
      <c r="B191" s="6" t="s">
        <v>199</v>
      </c>
      <c r="C191" s="41">
        <f>C15+C37+C81+C103+C125+C58+C147+C169</f>
        <v>191416.59999999998</v>
      </c>
      <c r="D191" s="41">
        <f>D15+D37+D81+D103+D125+D58+D147+D169</f>
        <v>260423.60000000003</v>
      </c>
      <c r="E191" s="41">
        <f t="shared" ref="E191:H191" si="10">E15+E37+E81+E103+E125+E58+E147+E169</f>
        <v>256416.1</v>
      </c>
      <c r="F191" s="41">
        <f t="shared" si="10"/>
        <v>160423.5</v>
      </c>
      <c r="G191" s="41">
        <f t="shared" si="10"/>
        <v>229998.3</v>
      </c>
      <c r="H191" s="41">
        <f t="shared" si="10"/>
        <v>254046.3</v>
      </c>
    </row>
    <row r="192" spans="1:8" s="39" customFormat="1" ht="12" hidden="1" customHeight="1">
      <c r="A192" s="5">
        <v>2111</v>
      </c>
      <c r="B192" s="4" t="s">
        <v>2</v>
      </c>
      <c r="C192" s="42"/>
      <c r="D192" s="42"/>
      <c r="E192" s="42"/>
      <c r="F192" s="42"/>
      <c r="G192" s="44"/>
      <c r="H192" s="44"/>
    </row>
    <row r="193" spans="1:8" s="39" customFormat="1" ht="12" hidden="1" customHeight="1">
      <c r="A193" s="5">
        <v>2121</v>
      </c>
      <c r="B193" s="4" t="s">
        <v>3</v>
      </c>
      <c r="C193" s="42"/>
      <c r="D193" s="42"/>
      <c r="E193" s="42"/>
      <c r="F193" s="42"/>
      <c r="G193" s="44"/>
      <c r="H193" s="44"/>
    </row>
    <row r="194" spans="1:8" s="39" customFormat="1" ht="12" hidden="1" customHeight="1">
      <c r="A194" s="5">
        <v>2211</v>
      </c>
      <c r="B194" s="5" t="s">
        <v>4</v>
      </c>
      <c r="C194" s="42"/>
      <c r="D194" s="42"/>
      <c r="E194" s="42"/>
      <c r="F194" s="42"/>
      <c r="G194" s="44"/>
      <c r="H194" s="44"/>
    </row>
    <row r="195" spans="1:8" s="39" customFormat="1" ht="12" hidden="1" customHeight="1">
      <c r="A195" s="5">
        <v>2212</v>
      </c>
      <c r="B195" s="5" t="s">
        <v>8</v>
      </c>
      <c r="C195" s="42"/>
      <c r="D195" s="42"/>
      <c r="E195" s="42"/>
      <c r="F195" s="42"/>
      <c r="G195" s="44"/>
      <c r="H195" s="44"/>
    </row>
    <row r="196" spans="1:8" s="39" customFormat="1" ht="12" hidden="1" customHeight="1">
      <c r="A196" s="5">
        <v>2214</v>
      </c>
      <c r="B196" s="5" t="s">
        <v>9</v>
      </c>
      <c r="C196" s="42"/>
      <c r="D196" s="42"/>
      <c r="E196" s="42"/>
      <c r="F196" s="42"/>
      <c r="G196" s="44"/>
      <c r="H196" s="44"/>
    </row>
    <row r="197" spans="1:8" s="39" customFormat="1" ht="11.25" hidden="1" customHeight="1">
      <c r="A197" s="5">
        <v>2215</v>
      </c>
      <c r="B197" s="5" t="s">
        <v>16</v>
      </c>
      <c r="C197" s="42"/>
      <c r="D197" s="42"/>
      <c r="E197" s="42"/>
      <c r="F197" s="42"/>
      <c r="G197" s="44"/>
      <c r="H197" s="44"/>
    </row>
    <row r="198" spans="1:8" s="39" customFormat="1" ht="14.25" hidden="1" customHeight="1">
      <c r="A198" s="5">
        <v>2217</v>
      </c>
      <c r="B198" s="5" t="s">
        <v>11</v>
      </c>
      <c r="C198" s="42"/>
      <c r="D198" s="42"/>
      <c r="E198" s="42"/>
      <c r="F198" s="42"/>
      <c r="G198" s="44"/>
      <c r="H198" s="44"/>
    </row>
    <row r="199" spans="1:8" s="39" customFormat="1" ht="14.25" hidden="1" customHeight="1">
      <c r="A199" s="5">
        <v>2218</v>
      </c>
      <c r="B199" s="5" t="s">
        <v>12</v>
      </c>
      <c r="C199" s="42"/>
      <c r="D199" s="42"/>
      <c r="E199" s="42"/>
      <c r="F199" s="42"/>
      <c r="G199" s="44"/>
      <c r="H199" s="44"/>
    </row>
    <row r="200" spans="1:8" s="39" customFormat="1" ht="26.25" hidden="1" customHeight="1">
      <c r="A200" s="5">
        <v>2221</v>
      </c>
      <c r="B200" s="5" t="s">
        <v>10</v>
      </c>
      <c r="C200" s="42"/>
      <c r="D200" s="42"/>
      <c r="E200" s="42"/>
      <c r="F200" s="42"/>
      <c r="G200" s="44"/>
      <c r="H200" s="44"/>
    </row>
    <row r="201" spans="1:8" s="39" customFormat="1" ht="14.25" hidden="1" customHeight="1">
      <c r="A201" s="5">
        <v>2222</v>
      </c>
      <c r="B201" s="5" t="s">
        <v>14</v>
      </c>
      <c r="C201" s="42"/>
      <c r="D201" s="42"/>
      <c r="E201" s="42"/>
      <c r="F201" s="42"/>
      <c r="G201" s="44"/>
      <c r="H201" s="44"/>
    </row>
    <row r="202" spans="1:8" s="39" customFormat="1" ht="11.25" hidden="1" customHeight="1">
      <c r="A202" s="5">
        <v>2223</v>
      </c>
      <c r="B202" s="5" t="s">
        <v>201</v>
      </c>
      <c r="C202" s="42"/>
      <c r="D202" s="42"/>
      <c r="E202" s="42"/>
      <c r="F202" s="42"/>
      <c r="G202" s="44"/>
      <c r="H202" s="44"/>
    </row>
    <row r="203" spans="1:8" s="39" customFormat="1" ht="14.25" hidden="1" customHeight="1">
      <c r="A203" s="5">
        <v>2224</v>
      </c>
      <c r="B203" s="5" t="s">
        <v>13</v>
      </c>
      <c r="C203" s="42"/>
      <c r="D203" s="42"/>
      <c r="E203" s="42"/>
      <c r="F203" s="42"/>
      <c r="G203" s="44"/>
      <c r="H203" s="44"/>
    </row>
    <row r="204" spans="1:8" s="39" customFormat="1" ht="14.25" hidden="1" customHeight="1">
      <c r="A204" s="5">
        <v>2231</v>
      </c>
      <c r="B204" s="5" t="s">
        <v>5</v>
      </c>
      <c r="C204" s="42"/>
      <c r="D204" s="42"/>
      <c r="E204" s="42"/>
      <c r="F204" s="42"/>
      <c r="G204" s="44"/>
      <c r="H204" s="44"/>
    </row>
    <row r="205" spans="1:8" s="39" customFormat="1" ht="12" hidden="1" customHeight="1">
      <c r="A205" s="5">
        <v>2232</v>
      </c>
      <c r="B205" s="4" t="s">
        <v>6</v>
      </c>
      <c r="C205" s="42"/>
      <c r="D205" s="42"/>
      <c r="E205" s="42"/>
      <c r="F205" s="42"/>
      <c r="G205" s="44"/>
      <c r="H205" s="44"/>
    </row>
    <row r="206" spans="1:8" s="39" customFormat="1" ht="12" hidden="1" customHeight="1">
      <c r="A206" s="5">
        <v>2233</v>
      </c>
      <c r="B206" s="5" t="s">
        <v>7</v>
      </c>
      <c r="C206" s="42"/>
      <c r="D206" s="42"/>
      <c r="E206" s="42"/>
      <c r="F206" s="42"/>
      <c r="G206" s="44"/>
      <c r="H206" s="44"/>
    </row>
    <row r="207" spans="1:8" s="39" customFormat="1" ht="14.25" hidden="1" customHeight="1">
      <c r="A207" s="5">
        <v>2512</v>
      </c>
      <c r="B207" s="4" t="s">
        <v>17</v>
      </c>
      <c r="C207" s="42"/>
      <c r="D207" s="42"/>
      <c r="E207" s="42"/>
      <c r="F207" s="42"/>
      <c r="G207" s="44"/>
      <c r="H207" s="44"/>
    </row>
    <row r="208" spans="1:8" s="39" customFormat="1" ht="14.25" hidden="1" customHeight="1">
      <c r="A208" s="5">
        <v>2721</v>
      </c>
      <c r="B208" s="4" t="s">
        <v>18</v>
      </c>
      <c r="C208" s="42"/>
      <c r="D208" s="42"/>
      <c r="E208" s="42"/>
      <c r="F208" s="42"/>
      <c r="G208" s="44"/>
      <c r="H208" s="44"/>
    </row>
    <row r="209" spans="1:11" s="39" customFormat="1" ht="14.25" hidden="1" customHeight="1">
      <c r="A209" s="5">
        <v>2824</v>
      </c>
      <c r="B209" s="5" t="s">
        <v>19</v>
      </c>
      <c r="C209" s="42"/>
      <c r="D209" s="42"/>
      <c r="E209" s="42"/>
      <c r="F209" s="42"/>
      <c r="G209" s="44"/>
      <c r="H209" s="44"/>
    </row>
    <row r="210" spans="1:11" s="39" customFormat="1" ht="14.25" hidden="1" customHeight="1">
      <c r="A210" s="5">
        <v>311</v>
      </c>
      <c r="B210" s="5" t="s">
        <v>21</v>
      </c>
      <c r="C210" s="42"/>
      <c r="D210" s="42"/>
      <c r="E210" s="42"/>
      <c r="F210" s="42"/>
      <c r="G210" s="44"/>
      <c r="H210" s="44"/>
    </row>
    <row r="211" spans="1:11" s="39" customFormat="1" ht="15.75" hidden="1" customHeight="1">
      <c r="A211" s="5"/>
      <c r="B211" s="5" t="s">
        <v>20</v>
      </c>
      <c r="C211" s="42">
        <f t="shared" ref="C211:H211" si="11">C35+C57+C79+C101+C123+C145+C167+C189</f>
        <v>0</v>
      </c>
      <c r="D211" s="42">
        <f>D35+D57+D79+D101+D123+D145+D167+D189</f>
        <v>0</v>
      </c>
      <c r="E211" s="42">
        <f t="shared" si="11"/>
        <v>0</v>
      </c>
      <c r="F211" s="42">
        <f t="shared" si="11"/>
        <v>0</v>
      </c>
      <c r="G211" s="42">
        <f t="shared" si="11"/>
        <v>0</v>
      </c>
      <c r="H211" s="42">
        <f t="shared" si="11"/>
        <v>0</v>
      </c>
    </row>
    <row r="213" spans="1:11">
      <c r="K213" s="46"/>
    </row>
    <row r="214" spans="1:11" ht="28.5">
      <c r="B214" s="50" t="s">
        <v>208</v>
      </c>
      <c r="C214" s="48"/>
      <c r="D214" s="48"/>
      <c r="E214" s="48"/>
      <c r="F214" s="49" t="s">
        <v>280</v>
      </c>
      <c r="G214" s="49"/>
    </row>
  </sheetData>
  <mergeCells count="8">
    <mergeCell ref="A1:D1"/>
    <mergeCell ref="C2:F2"/>
    <mergeCell ref="G5:H5"/>
    <mergeCell ref="G6:H6"/>
    <mergeCell ref="A3:G3"/>
    <mergeCell ref="A4:F4"/>
    <mergeCell ref="E5:F5"/>
    <mergeCell ref="E6:F6"/>
  </mergeCells>
  <pageMargins left="0.51181102362204722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5:C9"/>
  <sheetViews>
    <sheetView workbookViewId="0">
      <selection activeCell="D25" sqref="D25"/>
    </sheetView>
  </sheetViews>
  <sheetFormatPr defaultRowHeight="15"/>
  <cols>
    <col min="2" max="2" width="30.28515625" customWidth="1"/>
    <col min="3" max="3" width="11.85546875" customWidth="1"/>
  </cols>
  <sheetData>
    <row r="5" spans="2:3">
      <c r="B5" s="7" t="s">
        <v>268</v>
      </c>
      <c r="C5" s="33">
        <v>256916.1</v>
      </c>
    </row>
    <row r="6" spans="2:3">
      <c r="B6" s="7" t="s">
        <v>267</v>
      </c>
      <c r="C6" s="33">
        <v>213063.1</v>
      </c>
    </row>
    <row r="7" spans="2:3">
      <c r="B7" s="7" t="s">
        <v>269</v>
      </c>
      <c r="C7" s="33">
        <v>195101.6</v>
      </c>
    </row>
    <row r="8" spans="2:3">
      <c r="B8" s="7" t="s">
        <v>270</v>
      </c>
      <c r="C8" s="33">
        <v>212807</v>
      </c>
    </row>
    <row r="9" spans="2:3">
      <c r="B9" s="7" t="s">
        <v>271</v>
      </c>
      <c r="C9" s="33">
        <v>235492.5</v>
      </c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кир дол</vt:lpstr>
      <vt:lpstr>киреше динамикасы</vt:lpstr>
      <vt:lpstr>киреше 2023ж диограмма</vt:lpstr>
      <vt:lpstr>киреше 2024 диограмма</vt:lpstr>
      <vt:lpstr>киреше 2025 диограмма</vt:lpstr>
      <vt:lpstr>киреше 2026 диограмма</vt:lpstr>
      <vt:lpstr>кирешенин долбоору 2027-ж.</vt:lpstr>
      <vt:lpstr>чыг долбоор 2 уточненный </vt:lpstr>
      <vt:lpstr>Чыгашанын долбоорунун анализи</vt:lpstr>
      <vt:lpstr>чыгаша 2022 диограмма</vt:lpstr>
      <vt:lpstr>чыгаша 2023 диограмма</vt:lpstr>
      <vt:lpstr>чыгаша 2024 диограмма</vt:lpstr>
      <vt:lpstr>чыгаша 2025-ж. диаграмма</vt:lpstr>
      <vt:lpstr>чыгаша 2026 диограмма</vt:lpstr>
      <vt:lpstr>чыгаша 2027 диограмма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2024-07-30T10:35:50Z</dcterms:modified>
</cp:coreProperties>
</file>